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E:\00 Demografija\00 2024\00 podcrkavlje\00 provedba\00 nabava\"/>
    </mc:Choice>
  </mc:AlternateContent>
  <xr:revisionPtr revIDLastSave="0" documentId="13_ncr:1_{D563AF5B-CF08-425C-9D00-275BBA89025C}" xr6:coauthVersionLast="47" xr6:coauthVersionMax="47" xr10:uidLastSave="{00000000-0000-0000-0000-000000000000}"/>
  <bookViews>
    <workbookView xWindow="-120" yWindow="-120" windowWidth="38640" windowHeight="21120" tabRatio="693" xr2:uid="{930B3BB2-8E72-4BD9-9A24-FF3840D7A672}"/>
  </bookViews>
  <sheets>
    <sheet name="Troškovnik" sheetId="81" r:id="rId1"/>
  </sheets>
  <externalReferences>
    <externalReference r:id="rId2"/>
    <externalReference r:id="rId3"/>
    <externalReference r:id="rId4"/>
    <externalReference r:id="rId5"/>
    <externalReference r:id="rId6"/>
    <externalReference r:id="rId7"/>
  </externalReferences>
  <definedNames>
    <definedName name="\0">#REF!</definedName>
    <definedName name="_0">#REF!</definedName>
    <definedName name="_1Excel_BuiltIn_Print_Area_1">#REF!</definedName>
    <definedName name="_2Excel_BuiltIn_Print_Area_2">#REF!</definedName>
    <definedName name="_Fill" hidden="1">#REF!</definedName>
    <definedName name="_xlnm._FilterDatabase" localSheetId="0" hidden="1">Troškovnik!#REF!</definedName>
    <definedName name="_Key1" hidden="1">#REF!</definedName>
    <definedName name="_Key2" hidden="1">#REF!</definedName>
    <definedName name="_Sort" hidden="1">#REF!</definedName>
    <definedName name="a">#REF!</definedName>
    <definedName name="ADRESA">'[1]Osn-Pod'!$C$9</definedName>
    <definedName name="ANEX_I">'[1]Osn-Pod'!#REF!</definedName>
    <definedName name="ANEX_II">'[1]Osn-Pod'!#REF!</definedName>
    <definedName name="ARAP_BROJ_SIT">#REF!</definedName>
    <definedName name="ARH_PROJEKTANT">#REF!</definedName>
    <definedName name="asfaf">#REF!</definedName>
    <definedName name="ATR">#REF!</definedName>
    <definedName name="AVANS_ISPL">'[1]Osn-Pod'!#REF!</definedName>
    <definedName name="AVANS_MJES">#REF!</definedName>
    <definedName name="b">#REF!</definedName>
    <definedName name="BOKI">#REF!</definedName>
    <definedName name="brisi">#REF!</definedName>
    <definedName name="BROJ_KUCA">#REF!</definedName>
    <definedName name="BROJ_LISTA">#REF!</definedName>
    <definedName name="BROJ_SIT">'[1]Osn-Pod'!#REF!</definedName>
    <definedName name="BROJ_UGOVORA">'[1]Osn-Pod'!$G$12</definedName>
    <definedName name="BRUTTO">'[2]Arh-površine'!#REF!</definedName>
    <definedName name="BRUTTO2">'[2]Arh-površine'!#REF!</definedName>
    <definedName name="cijene">#REF!</definedName>
    <definedName name="COPY_1_4">#REF!</definedName>
    <definedName name="COPY_5_8">#REF!</definedName>
    <definedName name="Crtao">#REF!</definedName>
    <definedName name="č">[3]popisi!$C$1:$C$3</definedName>
    <definedName name="če">[3]popisi!$C$1:$C$3</definedName>
    <definedName name="čelik">[4]Sheet2!$C$1:$C$3</definedName>
    <definedName name="DAT_SIT">'[1]Osn-Pod'!#REF!</definedName>
    <definedName name="DATOTEKA">'[1]Osn-Pod'!$E$5</definedName>
    <definedName name="datum">#REF!</definedName>
    <definedName name="DATUM_DANAS">'[1]Osn-Pod'!$G$9</definedName>
    <definedName name="DIONICE">'[1]Osn-Pod'!#REF!</definedName>
    <definedName name="DIREKTOR">#REF!</definedName>
    <definedName name="EWFF">'[1]Osn-Pod'!#REF!</definedName>
    <definedName name="Excel_BuiltIn__FilterDatabase_23">[5]Predmjer!#REF!</definedName>
    <definedName name="Excel_BuiltIn__FilterDatabase_27">'[5]Predmjer (2)'!#REF!</definedName>
    <definedName name="Excel_BuiltIn_Print_Area">#REF!</definedName>
    <definedName name="Excel_BuiltIn_Print_Area_18">#REF!</definedName>
    <definedName name="Excel_BuiltIn_Recorder">#REF!</definedName>
    <definedName name="FGDDG">'[1]Osn-Pod'!#REF!</definedName>
    <definedName name="FGHG">#REF!</definedName>
    <definedName name="FGKJFGDRJKGLĆI">#REF!</definedName>
    <definedName name="gl_proj">#REF!</definedName>
    <definedName name="GL_PROJEKTANT">#REF!</definedName>
    <definedName name="GLOB_RJES">'[6]Osn-Pod'!$E$14</definedName>
    <definedName name="GOD_POC">'[1]Osn-Pod'!#REF!</definedName>
    <definedName name="GOD_SIT">'[1]Osn-Pod'!#REF!</definedName>
    <definedName name="GRAĐ_PROJEKTANT">#REF!</definedName>
    <definedName name="H">#REF!</definedName>
    <definedName name="hgsdhdfhg">#REF!</definedName>
    <definedName name="hidra">#REF!</definedName>
    <definedName name="I">#REF!</definedName>
    <definedName name="II">#REF!</definedName>
    <definedName name="III">#REF!</definedName>
    <definedName name="IME">#REF!</definedName>
    <definedName name="IME_DAT">#REF!</definedName>
    <definedName name="INST_PROJEKTANT">#REF!</definedName>
    <definedName name="INVESTITOR_ADRESA">#REF!</definedName>
    <definedName name="INVESTITOR_IME">#REF!</definedName>
    <definedName name="_xlnm.Print_Titles" localSheetId="0">Troškovnik!$1:$5</definedName>
    <definedName name="IV">#REF!</definedName>
    <definedName name="IX">#REF!</definedName>
    <definedName name="JJJ">#REF!</definedName>
    <definedName name="k">#REF!</definedName>
    <definedName name="KAT_CES">#REF!</definedName>
    <definedName name="KAT_ČEST">#REF!</definedName>
    <definedName name="KAT_OPC">#REF!</definedName>
    <definedName name="KAT_OPĆ">#REF!</definedName>
    <definedName name="kolnik">#REF!</definedName>
    <definedName name="KONZALTING">'[1]Osn-Pod'!$C$12</definedName>
    <definedName name="kopi">#REF!</definedName>
    <definedName name="KOR_IME">'[1]Osn-Pod'!$C$8</definedName>
    <definedName name="KOR_IME_OCA">'[1]Osn-Pod'!$E$8</definedName>
    <definedName name="KOR_PREZIME">'[1]Osn-Pod'!$C$7</definedName>
    <definedName name="KRUHA">#REF!</definedName>
    <definedName name="KUCE_U_OBRADI">#REF!</definedName>
    <definedName name="L">#REF!</definedName>
    <definedName name="LOKACIJA1">#REF!</definedName>
    <definedName name="LOKACIJA2">#REF!</definedName>
    <definedName name="ma">[3]popisi!$A$1:$A$9</definedName>
    <definedName name="marke">[4]Sheet2!$A$1:$A$9</definedName>
    <definedName name="MJES_DIONICE">#REF!</definedName>
    <definedName name="MJES_IZVR">#REF!</definedName>
    <definedName name="MJES_OBVEZNICE">#REF!</definedName>
    <definedName name="MJES_POC">'[1]Osn-Pod'!#REF!</definedName>
    <definedName name="MJES_SIT">'[1]Osn-Pod'!#REF!</definedName>
    <definedName name="MJES_ZA_OBR">'[1]Osn-Pod'!#REF!</definedName>
    <definedName name="MJESTO">'[1]Osn-Pod'!$G$7</definedName>
    <definedName name="NARUCITELJ">#REF!</definedName>
    <definedName name="NARUČITELJ">#REF!</definedName>
    <definedName name="NASELJE">'[1]Osn-Pod'!$G$5</definedName>
    <definedName name="norme">#REF!</definedName>
    <definedName name="NOV_PRESOFFLEX_TEXT">#REF!</definedName>
    <definedName name="OBJEKT">#REF!</definedName>
    <definedName name="OBJEKT1">#REF!</definedName>
    <definedName name="OBJEKT2">#REF!</definedName>
    <definedName name="OBVEZNICE">'[1]Osn-Pod'!#REF!</definedName>
    <definedName name="ODG_PROJEKTANT">'[1]Osn-Pod'!#REF!</definedName>
    <definedName name="OPĆINA">#REF!</definedName>
    <definedName name="_xlnm.Print_Area" localSheetId="0">Troškovnik!$A$1:$T$199</definedName>
    <definedName name="_xlnm.Print_Area">#REF!</definedName>
    <definedName name="Područje_Ispisa">#REF!</definedName>
    <definedName name="Područje_Ispisa_18">#REF!</definedName>
    <definedName name="Područje_Ispisa_20">#REF!</definedName>
    <definedName name="Područje_Ispisa_21">#REF!</definedName>
    <definedName name="POVR_IV">'[6]Osn-Pod'!$G$19</definedName>
    <definedName name="PP">#REF!</definedName>
    <definedName name="pre">#REF!</definedName>
    <definedName name="PREDH_SIT">#REF!</definedName>
    <definedName name="Predmjer">#REF!</definedName>
    <definedName name="PREZIME">#REF!</definedName>
    <definedName name="Print_tritles" localSheetId="0">#REF!</definedName>
    <definedName name="Print_tritles">#REF!</definedName>
    <definedName name="Print_tritles_17">#REF!</definedName>
    <definedName name="Print_tritles_18">#REF!</definedName>
    <definedName name="Print_tritles_20">#REF!</definedName>
    <definedName name="Print_tritles_21">#REF!</definedName>
    <definedName name="Print_tritles_23">#REF!</definedName>
    <definedName name="Print_tritles_25">#REF!</definedName>
    <definedName name="Print_tritles_27">#REF!</definedName>
    <definedName name="Print_tritles_3">#REF!</definedName>
    <definedName name="printa">#REF!</definedName>
    <definedName name="PRIV_SIT_II">#REF!</definedName>
    <definedName name="PRO_KRAJ_RADA">'[1]Osn-Pod'!#REF!</definedName>
    <definedName name="PROJEKTANT">#REF!</definedName>
    <definedName name="PROJEKTANT1">'[1]Osn-Pod'!$C$15</definedName>
    <definedName name="PROJEKTANT2">'[1]Osn-Pod'!$C$16</definedName>
    <definedName name="RED_BR_SIT">'[1]Osn-Pod'!#REF!</definedName>
    <definedName name="REGISTRATOR" hidden="1">#REF!</definedName>
    <definedName name="RF">#REF!</definedName>
    <definedName name="s">#REF!</definedName>
    <definedName name="SIFRA">'[6]Osn-Pod'!$G$11</definedName>
    <definedName name="SIFRA_UPUTE">'[1]Osn-Pod'!$E$10</definedName>
    <definedName name="SIT_BROJ">'[1]Osn-Pod'!#REF!</definedName>
    <definedName name="_xlnm.Recorder">#REF!</definedName>
    <definedName name="TD">#REF!</definedName>
    <definedName name="TEK_RACUN">'[1]Osn-Pod'!#REF!</definedName>
    <definedName name="Trosk_Dolje">#REF!</definedName>
    <definedName name="UGOV_AVANS">'[1]Osn-Pod'!#REF!</definedName>
    <definedName name="UGOV_KRAJ_RADA">'[1]Osn-Pod'!#REF!</definedName>
    <definedName name="UGOV_POC_RADA">'[1]Osn-Pod'!#REF!</definedName>
    <definedName name="UPOJNI" hidden="1">#REF!</definedName>
    <definedName name="UPOJNI_B">#REF!</definedName>
    <definedName name="v">#REF!</definedName>
    <definedName name="v_21">#REF!</definedName>
    <definedName name="VB">#REF!</definedName>
    <definedName name="VI">#REF!</definedName>
    <definedName name="VII">#REF!</definedName>
    <definedName name="VIII">#REF!</definedName>
    <definedName name="VIK_PIPERKOVIĆ">#REF!</definedName>
    <definedName name="VOD_PROJ">#REF!</definedName>
    <definedName name="VRSTA_SIT">'[1]Osn-Pod'!#REF!</definedName>
    <definedName name="wtTW">#REF!</definedName>
    <definedName name="X">#REF!</definedName>
    <definedName name="XI">#REF!</definedName>
    <definedName name="XII">#REF!</definedName>
    <definedName name="XIII">#REF!</definedName>
    <definedName name="XIV">#REF!</definedName>
    <definedName name="XV">#REF!</definedName>
    <definedName name="XX">#REF!</definedName>
    <definedName name="XXX">#REF!</definedName>
    <definedName name="xyz">#REF!</definedName>
    <definedName name="ZAP">'[1]Osn-Pod'!#REF!</definedName>
    <definedName name="ZNRNASL">#REF!</definedName>
    <definedName name="ŽUPANIJ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2" i="81" l="1"/>
  <c r="B192" i="81"/>
  <c r="R170" i="81"/>
  <c r="R169" i="81"/>
  <c r="R168" i="81"/>
  <c r="C173" i="81"/>
  <c r="A167" i="81"/>
  <c r="R165" i="81"/>
  <c r="A165" i="81"/>
  <c r="R163" i="81"/>
  <c r="A163" i="81"/>
  <c r="N153" i="81"/>
  <c r="R153" i="81" s="1"/>
  <c r="N151" i="81"/>
  <c r="R151" i="81"/>
  <c r="N149" i="81"/>
  <c r="R149" i="81" s="1"/>
  <c r="N139" i="81"/>
  <c r="R139" i="81" s="1"/>
  <c r="N137" i="81"/>
  <c r="R137" i="81" s="1"/>
  <c r="N127" i="81"/>
  <c r="R127" i="81" s="1"/>
  <c r="N125" i="81"/>
  <c r="R125" i="81"/>
  <c r="N123" i="81"/>
  <c r="R123" i="81" s="1"/>
  <c r="N121" i="81"/>
  <c r="R121" i="81"/>
  <c r="N111" i="81"/>
  <c r="R111" i="81" s="1"/>
  <c r="N110" i="81"/>
  <c r="R110" i="81"/>
  <c r="N109" i="81"/>
  <c r="R109" i="81" s="1"/>
  <c r="N105" i="81"/>
  <c r="R105" i="81"/>
  <c r="N104" i="81"/>
  <c r="N106" i="81" s="1"/>
  <c r="R106" i="81" s="1"/>
  <c r="N101" i="81"/>
  <c r="R101" i="81" s="1"/>
  <c r="N98" i="81"/>
  <c r="R98" i="81"/>
  <c r="N88" i="81"/>
  <c r="R88" i="81" s="1"/>
  <c r="N86" i="81"/>
  <c r="R86" i="81"/>
  <c r="N84" i="81"/>
  <c r="R84" i="81"/>
  <c r="N82" i="81"/>
  <c r="R82" i="81" s="1"/>
  <c r="A103" i="81"/>
  <c r="A100" i="81"/>
  <c r="R103" i="81"/>
  <c r="R100" i="81"/>
  <c r="A88" i="81"/>
  <c r="A86" i="81"/>
  <c r="A84" i="81"/>
  <c r="A82" i="81"/>
  <c r="C190" i="81"/>
  <c r="B190" i="81"/>
  <c r="A153" i="81"/>
  <c r="A151" i="81"/>
  <c r="C156" i="81"/>
  <c r="A149" i="81"/>
  <c r="A139" i="81"/>
  <c r="A137" i="81"/>
  <c r="A127" i="81"/>
  <c r="A125" i="81"/>
  <c r="A123" i="81"/>
  <c r="A121" i="81"/>
  <c r="A98" i="81"/>
  <c r="C179" i="81"/>
  <c r="A108" i="81"/>
  <c r="R108" i="81"/>
  <c r="C186" i="81"/>
  <c r="B186" i="81"/>
  <c r="C130" i="81"/>
  <c r="C142" i="81"/>
  <c r="C114" i="81"/>
  <c r="B184" i="81"/>
  <c r="C91" i="81"/>
  <c r="B182" i="81"/>
  <c r="C182" i="81"/>
  <c r="C184" i="81"/>
  <c r="C188" i="81"/>
  <c r="B188" i="81"/>
  <c r="R173" i="81" l="1"/>
  <c r="Q192" i="81" s="1"/>
  <c r="R156" i="81"/>
  <c r="Q190" i="81" s="1"/>
  <c r="R104" i="81"/>
  <c r="R130" i="81"/>
  <c r="Q186" i="81" s="1"/>
  <c r="R142" i="81"/>
  <c r="Q188" i="81" s="1"/>
  <c r="R114" i="81"/>
  <c r="Q184" i="81" s="1"/>
  <c r="R91" i="81"/>
  <c r="Q182" i="81" s="1"/>
  <c r="Q195" i="81" l="1"/>
  <c r="Q199" i="81" s="1"/>
  <c r="Q197" i="81" s="1"/>
</calcChain>
</file>

<file path=xl/sharedStrings.xml><?xml version="1.0" encoding="utf-8"?>
<sst xmlns="http://schemas.openxmlformats.org/spreadsheetml/2006/main" count="116" uniqueCount="51">
  <si>
    <t>R E K A P I T U L A C I J A   :</t>
  </si>
  <si>
    <t>ZEMLJANI RADOVI</t>
  </si>
  <si>
    <t>BETONSKI I ARMIRANOBETONSKI RADOVI</t>
  </si>
  <si>
    <t>Redni broj</t>
  </si>
  <si>
    <t>Opis radova</t>
  </si>
  <si>
    <t>Količina</t>
  </si>
  <si>
    <t>Jed. cijena</t>
  </si>
  <si>
    <t>Ukupna cijena</t>
  </si>
  <si>
    <t>-</t>
  </si>
  <si>
    <t>oplata</t>
  </si>
  <si>
    <t>beton C 25/30</t>
  </si>
  <si>
    <t>kg</t>
  </si>
  <si>
    <t>TROŠKOVNIK</t>
  </si>
  <si>
    <r>
      <t>m</t>
    </r>
    <r>
      <rPr>
        <vertAlign val="superscript"/>
        <sz val="10"/>
        <rFont val="Arial"/>
        <family val="2"/>
      </rPr>
      <t>3</t>
    </r>
  </si>
  <si>
    <r>
      <t>m</t>
    </r>
    <r>
      <rPr>
        <vertAlign val="superscript"/>
        <sz val="10"/>
        <rFont val="Arial"/>
        <family val="2"/>
      </rPr>
      <t>2</t>
    </r>
  </si>
  <si>
    <t>Ozn.</t>
  </si>
  <si>
    <t>armatura Q 257</t>
  </si>
  <si>
    <t>OPĆI DIO</t>
  </si>
  <si>
    <t>TEHNIČKI DIO</t>
  </si>
  <si>
    <r>
      <t>m</t>
    </r>
    <r>
      <rPr>
        <vertAlign val="superscript"/>
        <sz val="10"/>
        <rFont val="Arial"/>
        <family val="2"/>
      </rPr>
      <t>1</t>
    </r>
  </si>
  <si>
    <t>kom.</t>
  </si>
  <si>
    <r>
      <rPr>
        <b/>
        <sz val="10"/>
        <rFont val="Arial"/>
        <family val="2"/>
        <charset val="238"/>
      </rPr>
      <t>Postavljanje čeličnih nosač stupova sa sidrom.</t>
    </r>
    <r>
      <rPr>
        <sz val="10"/>
        <rFont val="Arial"/>
        <family val="2"/>
        <charset val="238"/>
      </rPr>
      <t xml:space="preserve"> Stavka se sastoji od nabave, dobave i postavljanja čeličnih nosača za drvene stupove. </t>
    </r>
  </si>
  <si>
    <t>TESARSKI RADOVI</t>
  </si>
  <si>
    <r>
      <rPr>
        <b/>
        <sz val="10"/>
        <rFont val="Arial"/>
        <family val="2"/>
        <charset val="238"/>
      </rPr>
      <t xml:space="preserve">Izvedba hidroizolacije krova </t>
    </r>
    <r>
      <rPr>
        <sz val="10"/>
        <rFont val="Arial"/>
        <family val="2"/>
        <charset val="238"/>
      </rPr>
      <t xml:space="preserve">na daščanoj oplati, od </t>
    </r>
    <r>
      <rPr>
        <sz val="10"/>
        <rFont val="Arial"/>
        <family val="2"/>
      </rPr>
      <t>paroprpusne vodoodbojne krovne folije, polagane paralelno sa strehom, gornja traka preklapa 10 cm donju traku na mjestu čavlanja čavlima profila 9 mm. Obračun po m</t>
    </r>
    <r>
      <rPr>
        <vertAlign val="superscript"/>
        <sz val="10"/>
        <rFont val="Arial"/>
        <family val="2"/>
        <charset val="238"/>
      </rPr>
      <t>2</t>
    </r>
    <r>
      <rPr>
        <sz val="10"/>
        <rFont val="Arial"/>
        <family val="2"/>
      </rPr>
      <t xml:space="preserve"> površine krova po kosini, preklopi se ne obračunavaju.</t>
    </r>
  </si>
  <si>
    <r>
      <rPr>
        <b/>
        <sz val="10"/>
        <rFont val="Arial"/>
        <family val="2"/>
        <charset val="238"/>
      </rPr>
      <t>Izrada i postava letve 5/3 i kontraletve 8/5</t>
    </r>
    <r>
      <rPr>
        <sz val="10"/>
        <rFont val="Arial"/>
        <family val="2"/>
      </rPr>
      <t xml:space="preserve"> na daščanu oplatu krova kao podloga za glineni crijep. Letve i kontraletve u svemu postavljati prema preporukama i detaljima proizvođača pokrova i pravilima struke, vodeći računa o nagibu krova. Obračun po m</t>
    </r>
    <r>
      <rPr>
        <vertAlign val="superscript"/>
        <sz val="10"/>
        <rFont val="Arial"/>
        <family val="2"/>
        <charset val="238"/>
      </rPr>
      <t>2</t>
    </r>
    <r>
      <rPr>
        <sz val="10"/>
        <rFont val="Arial"/>
        <family val="2"/>
      </rPr>
      <t xml:space="preserve"> površine krova po kosini.</t>
    </r>
  </si>
  <si>
    <t>KROVOPOKRIVAČKI  RADOVI</t>
  </si>
  <si>
    <t>LIMARSKI RADOVI</t>
  </si>
  <si>
    <r>
      <rPr>
        <b/>
        <sz val="10"/>
        <rFont val="Arial"/>
        <family val="2"/>
        <charset val="238"/>
      </rPr>
      <t>Izrada i montaža visećeg horizontalnog žlijeba</t>
    </r>
    <r>
      <rPr>
        <sz val="10"/>
        <rFont val="Arial"/>
        <family val="2"/>
      </rPr>
      <t xml:space="preserve"> na okapnom rubu krova, polukružnog presjeka. Žlijeb je iz pocinčanog lima, u boji po želji investitora u nagibom prema vertikalama, a pričvršćen pocinčanim željeznim kukama. Stavka uključuje nabavu, dopremu i montažu visećeg žlijeba, uključujući sva spojna sredstva te sav rad i sredstva za rad. Obračun po m1 limarije.</t>
    </r>
  </si>
  <si>
    <r>
      <rPr>
        <b/>
        <sz val="10"/>
        <rFont val="Arial"/>
        <family val="2"/>
        <charset val="238"/>
      </rPr>
      <t xml:space="preserve">Izrada, dobava i montaža okruglih vertikalnih cijevi
</t>
    </r>
    <r>
      <rPr>
        <sz val="10"/>
        <rFont val="Arial"/>
        <family val="2"/>
        <charset val="238"/>
      </rPr>
      <t>za odvod krovne vode s krovova, veličine profila 100 mm, izvedenih od pocinčanog čeličnog lima, s potrebnim držačima (obujmicama) od pocinčanog plosnog željeza na šarnirima i materijalom za pričvršćenje. Cijena uključuje i izvedbu spoja s horizontalnim žlijebom, te završetak cijevi s elementom ispusta. Obračun po m1 vertikale.</t>
    </r>
  </si>
  <si>
    <r>
      <rPr>
        <b/>
        <sz val="10"/>
        <rFont val="Arial"/>
        <family val="2"/>
        <charset val="238"/>
      </rPr>
      <t>Izvedba armiranobetonske podne ploče sjenice</t>
    </r>
    <r>
      <rPr>
        <sz val="10"/>
        <rFont val="Arial"/>
        <family val="2"/>
      </rPr>
      <t xml:space="preserve"> betonom C 25/30. Debljina ploče je 20cm, armatura prema proračunu mehaničke otpornosti i stabilnosti. Stavka podrazumjeva sav potreban rad i sredstva za rad (dobavom, ugradnjom, njegom betona te nabava, čišćenje, sječenje, savijanje i ugradnja armature).</t>
    </r>
  </si>
  <si>
    <r>
      <rPr>
        <b/>
        <sz val="10"/>
        <rFont val="Arial"/>
        <family val="2"/>
        <charset val="238"/>
      </rPr>
      <t>Dobava i postava daščane oplate za podlogu pokrova crijepom.</t>
    </r>
    <r>
      <rPr>
        <sz val="10"/>
        <rFont val="Arial"/>
        <family val="2"/>
      </rPr>
      <t xml:space="preserve"> Oplatu izvesti od dasaka d = 2,4 cm, pribijenih na gornje strane rogova. Kod postave oplate voditi računa o provjetravanju krovišta na strehi i sljemenu krova. Daske se pričvršćuju na potkonstrukciju crijepa. Sve komplet sa spojnim sredstvima. U stavci obračunati i zaštitni premaz dasaka sredstvom za zaštitu protiv insekata i gljivica. Obračun po m² kose krovne plohe. </t>
    </r>
  </si>
  <si>
    <r>
      <rPr>
        <b/>
        <sz val="10"/>
        <rFont val="Arial"/>
        <family val="2"/>
        <charset val="238"/>
      </rPr>
      <t>Dobava i postava pokrova krovišta</t>
    </r>
    <r>
      <rPr>
        <sz val="10"/>
        <rFont val="Arial"/>
        <family val="2"/>
      </rPr>
      <t xml:space="preserve"> s glinenim crijepom oblika i boje prema izboru investitora. Postava prema upustvima proizvođača. Uključivo rubni crijepovi i crijepovi odzračnici. Obračun po m² kose krovne plohe.</t>
    </r>
  </si>
  <si>
    <r>
      <rPr>
        <b/>
        <sz val="10"/>
        <rFont val="Arial"/>
        <family val="2"/>
        <charset val="238"/>
      </rPr>
      <t>Dobava i postava sljemenjaka krovišta</t>
    </r>
    <r>
      <rPr>
        <sz val="10"/>
        <rFont val="Arial"/>
        <family val="2"/>
      </rPr>
      <t xml:space="preserve"> za odabrani crijep, u boji crijepa. Postava prema upustvima proizvođača. Uključivo sljemena traka. Obračun po m</t>
    </r>
    <r>
      <rPr>
        <vertAlign val="superscript"/>
        <sz val="10"/>
        <rFont val="Arial"/>
        <family val="2"/>
        <charset val="238"/>
      </rPr>
      <t>1</t>
    </r>
    <r>
      <rPr>
        <sz val="10"/>
        <rFont val="Arial"/>
        <family val="2"/>
      </rPr>
      <t>.</t>
    </r>
  </si>
  <si>
    <r>
      <t>Izrada i montaža čeone lajsna krova</t>
    </r>
    <r>
      <rPr>
        <sz val="10"/>
        <rFont val="Arial"/>
        <family val="2"/>
        <charset val="238"/>
      </rPr>
      <t xml:space="preserve"> od pocinčanog čeličnog lima, s potrebnim materijalom za pričvršćenje i podkonstrukcijom. Obračun po m1 opšava.</t>
    </r>
  </si>
  <si>
    <r>
      <rPr>
        <b/>
        <sz val="10"/>
        <rFont val="Arial"/>
        <family val="2"/>
        <charset val="238"/>
      </rPr>
      <t>Izrada nasipa od kamenog materijala, ispod temeljnih traka.</t>
    </r>
    <r>
      <rPr>
        <sz val="10"/>
        <rFont val="Arial"/>
        <family val="2"/>
      </rPr>
      <t xml:space="preserve"> Stavka se sastoji od dobave, transporta, nasipavanja i nabijanja tampona od  drobljenog kamena u sloju debljine 10 cm, a na prethodno niveliranu i nabijenu zemljanu posteljicu. Drobljenac granulacije 0-32 mm, zbija se odgovarajućim vibracionim strojevima. Stavka podrazumjeva nabavu, dovoz i ugradnju materijala, te sav potreban rad i sredstva za rad. Obračun po m³.</t>
    </r>
  </si>
  <si>
    <r>
      <rPr>
        <b/>
        <sz val="10"/>
        <rFont val="Arial"/>
        <family val="2"/>
      </rPr>
      <t xml:space="preserve">Skidanje površinskog sloja humusa </t>
    </r>
    <r>
      <rPr>
        <sz val="10"/>
        <rFont val="Arial"/>
        <family val="2"/>
      </rPr>
      <t>u sloju debljine 20 cm sa zemljanih površina unutar površine obuhvata. Materijal iz iskopa privremeno deponirati na gradilištu za potrebe zasipavanja i planiranja okolnog terena po završetku objekta. Količina iskopanog materijala obračunata je u sraslom stanju zemlje bez dodatka na rastresitost. Obračun po m</t>
    </r>
    <r>
      <rPr>
        <vertAlign val="superscript"/>
        <sz val="10"/>
        <rFont val="Arial"/>
        <family val="2"/>
      </rPr>
      <t>3</t>
    </r>
    <r>
      <rPr>
        <sz val="10"/>
        <rFont val="Arial"/>
        <family val="2"/>
      </rPr>
      <t xml:space="preserve"> iskopa u sraslom stanju.</t>
    </r>
  </si>
  <si>
    <r>
      <rPr>
        <b/>
        <sz val="10"/>
        <rFont val="Arial"/>
        <family val="2"/>
      </rPr>
      <t>Strojni iskop</t>
    </r>
    <r>
      <rPr>
        <sz val="10"/>
        <rFont val="Arial"/>
        <family val="2"/>
      </rPr>
      <t xml:space="preserve"> u tlu II. i III. kategorije za temeljne stope i trakaste temelje (H = 70 cm). Zemlju koristiti za nasipanje između temelja, a ostatak podrazumjeva razastiranje po građevnoj čestici. Predviđa se vertikalno zasjecanje stranica iskopa, bez oplate i razupiranja. U cijenu su uključeni zaštita i razupiranje rova, eventualno crpljenje vode, utovari i istovari u prijevozna sredstva, privremena odlaganja, prijevoz i odlaganje viška materijala na gradsku deponiju, te svi radovi na uređenju i čišćenju terena poslije završetka radova. Rad se mjeri u kubičnim metrima stvarno iskopanog tla (u zbijenom stanju prije iskopa), a plaća po ugovorenim jediničnim cijenama.</t>
    </r>
  </si>
  <si>
    <r>
      <rPr>
        <b/>
        <sz val="10"/>
        <rFont val="Arial"/>
        <family val="2"/>
        <charset val="238"/>
      </rPr>
      <t>Izrada nasipa od kamenog materijala, ispod podne ploče.</t>
    </r>
    <r>
      <rPr>
        <sz val="10"/>
        <rFont val="Arial"/>
        <family val="2"/>
      </rPr>
      <t xml:space="preserve"> Dobava, transport, nasipavanje i nabijanje tampona od  drobljenog kamena u sloju debljine 20 cm, a na prethodno niveliranu i nabijenu zemljanu posteljicu. Drobljenac granulacije 0-64 mm, odgovarajućim vibracionim strojevima zbiti do potrebne zbijenosti. Stavka podrazumjeva nabavu, dovoz i ugradnju materijala, te sav potreban rad i sredstva za rad. Obračun po m³.</t>
    </r>
  </si>
  <si>
    <r>
      <rPr>
        <b/>
        <sz val="10"/>
        <rFont val="Arial"/>
        <family val="2"/>
        <charset val="238"/>
      </rPr>
      <t>Izvedba trakastih temelja, temeljnih stopa</t>
    </r>
    <r>
      <rPr>
        <sz val="10"/>
        <rFont val="Arial"/>
        <family val="2"/>
      </rPr>
      <t>, u zemlji, betonom C 20/25, H = 80cm. Stavka podrazumjeva sav potreban rad i sredstva za rad (dobavom, ugradnjom, njegom betona te nabava, čišćenje, sječenje, savijanje i ugradnja armature).</t>
    </r>
  </si>
  <si>
    <t>beton C 20/25</t>
  </si>
  <si>
    <r>
      <rPr>
        <b/>
        <sz val="10"/>
        <rFont val="Arial"/>
        <family val="2"/>
        <charset val="238"/>
      </rPr>
      <t>Izvedba armiranobetonskih nadtemelja,</t>
    </r>
    <r>
      <rPr>
        <sz val="10"/>
        <rFont val="Arial"/>
        <family val="2"/>
      </rPr>
      <t xml:space="preserve"> betonom C 25/30, H = 15cm u potrebnoj oplati. Armatura prema proračunu mehaničke otpornosti i stabilnosti. Stavka podrazumjeva sav potreban rad i sredstva za rad (dobavom, ugradnjom, njegom betona te nabava, čišćenje, sječenje, savijanje i ugradnja armature).</t>
    </r>
  </si>
  <si>
    <t>armatura</t>
  </si>
  <si>
    <r>
      <rPr>
        <b/>
        <sz val="10"/>
        <rFont val="Arial"/>
        <family val="2"/>
        <charset val="238"/>
      </rPr>
      <t xml:space="preserve">Dobava materijala, izrada i montaža drvene konstrukcije sjenice. </t>
    </r>
    <r>
      <rPr>
        <sz val="10"/>
        <rFont val="Arial"/>
        <family val="2"/>
      </rPr>
      <t>Presjeci i raspored građe određeni su statičkim proračunom. Sve se izvodi od zdrave građe četinara II klase dimenzija prema statičkom proračunu. Izrada standardnim tesarskom vezovima komplet sa svim potrebnim spojnim sredstvima, uključivo sav pričvrsni materijal i zaštitni premaz sredstvom za zaštitu protiv insekata i gljivica. Sve ležajeve i sidrenja izvesti prema statičkom proračunu. U cijenu uključiti i sve potrebe prijevoze i prijenose. Obračun po m</t>
    </r>
    <r>
      <rPr>
        <vertAlign val="superscript"/>
        <sz val="10"/>
        <rFont val="Arial"/>
        <family val="2"/>
        <charset val="238"/>
      </rPr>
      <t xml:space="preserve">3 </t>
    </r>
    <r>
      <rPr>
        <sz val="10"/>
        <rFont val="Arial"/>
        <family val="2"/>
      </rPr>
      <t>drvene konstrukcije sjenice.</t>
    </r>
  </si>
  <si>
    <t>OSTALI RADOVI</t>
  </si>
  <si>
    <t>Izrada nasipa od kamenog materijala, ispod betonske staze. Dobava, transport, nasipavanje i nabijanje tampona od  drobljenog kamena u sloju debljine 40 cm, a na prethodno niveliranu i nabijenu zemljanu posteljicu. Drobljenac granulacije 0-63 mm, odgovarajućim vibracionim strojevima zbijen. Način nabijanja odrediti u dogovoru sa Nadzornim inženjerom. Stavka podrazumjeva nabavu, dovoz i ugradnju materijala, te sav potreban rad i sredstva za rad. Obračun po m³.</t>
  </si>
  <si>
    <t>Izvedba betonske staze i stepenica, betonom C 20/25 u dvostranoj oplati. Dim poprečnog presjeka staze su BxH 120 x 10 cm. Armatura prema danome proračunu. U stavci je obuhvaćena nabavka, transport, izrada, ugradnja, montaža kompletnog ugradbenog i pomoćnog materijala potrebnog za realizaciju stavke, te njegovanje betona.</t>
  </si>
  <si>
    <t>Strojni iskop u tlu II. i III. kategorije za izvedbu betonske staze (prosječne dubine H = 50 cm, širine 120 cm, duljine L = 80m). Stavka se sastoji od strojnog iskopa zemlje. Zemlju odlagati na parceli u dogovoru s investitorom. Predviđa se vertikalno zasjecanje stranica iskopa, bez oplate i razupiranja. U stavku je uključen utovar i odvoz sveg otpadnog materijala s propisnim zbrinjavanjem na deponiju, uključivo troškovi zbrinjavanja. Obračun po m³.</t>
  </si>
  <si>
    <t>K.Č. BR. 236/1, k.o. Podcrkavlje</t>
  </si>
  <si>
    <t>UKUPNO bez PDV-a:</t>
  </si>
  <si>
    <t>PDV:</t>
  </si>
  <si>
    <t>UKUPNO s PDV-om: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</si>
</sst>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6" formatCode="#,##0.00\ &quot;kn&quot;_-;#,##0.00\ &quot;kn&quot;\-"/>
    <numFmt numFmtId="167" formatCode="#,##0&quot;.&quot;;"/>
    <numFmt numFmtId="168" formatCode="#,##0.00\ [$€-1]"/>
  </numFmts>
  <fonts count="21" x14ac:knownFonts="1">
    <font>
      <sz val="8"/>
      <name val="Arial CE"/>
    </font>
    <font>
      <sz val="8"/>
      <name val="Arial CE"/>
    </font>
    <font>
      <sz val="7"/>
      <name val="Arial CE"/>
      <family val="2"/>
      <charset val="238"/>
    </font>
    <font>
      <sz val="8"/>
      <name val="Arial CE"/>
      <family val="2"/>
      <charset val="238"/>
    </font>
    <font>
      <sz val="10"/>
      <name val="Arial"/>
      <family val="2"/>
      <charset val="238"/>
    </font>
    <font>
      <sz val="8"/>
      <name val="Arial CE"/>
      <family val="2"/>
    </font>
    <font>
      <i/>
      <sz val="10"/>
      <name val="Arial"/>
      <family val="2"/>
    </font>
    <font>
      <sz val="10"/>
      <name val="Arial"/>
      <family val="2"/>
    </font>
    <font>
      <b/>
      <sz val="10"/>
      <name val="Arial"/>
      <family val="2"/>
    </font>
    <font>
      <vertAlign val="superscript"/>
      <sz val="10"/>
      <name val="Arial"/>
      <family val="2"/>
    </font>
    <font>
      <b/>
      <sz val="16"/>
      <name val="Arial"/>
      <family val="2"/>
    </font>
    <font>
      <sz val="16"/>
      <name val="Arial"/>
      <family val="2"/>
    </font>
    <font>
      <b/>
      <sz val="10"/>
      <name val="Arial"/>
      <family val="2"/>
      <charset val="238"/>
    </font>
    <font>
      <b/>
      <sz val="28"/>
      <color indexed="54"/>
      <name val="Comic Sans MS"/>
      <family val="4"/>
      <charset val="238"/>
    </font>
    <font>
      <b/>
      <sz val="28"/>
      <name val="Comic Sans MS"/>
      <family val="4"/>
      <charset val="238"/>
    </font>
    <font>
      <sz val="12"/>
      <name val="Arial"/>
      <family val="2"/>
    </font>
    <font>
      <vertAlign val="superscript"/>
      <sz val="10"/>
      <name val="Arial"/>
      <family val="2"/>
      <charset val="238"/>
    </font>
    <font>
      <sz val="10"/>
      <color rgb="FFFF0000"/>
      <name val="Arial"/>
      <family val="2"/>
    </font>
    <font>
      <sz val="10"/>
      <name val="Calibri"/>
      <family val="2"/>
      <charset val="238"/>
      <scheme val="minor"/>
    </font>
    <font>
      <b/>
      <sz val="10"/>
      <name val="Calibri"/>
      <family val="2"/>
      <charset val="238"/>
      <scheme val="minor"/>
    </font>
    <font>
      <b/>
      <sz val="20"/>
      <name val="Calibri"/>
      <family val="2"/>
      <charset val="23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right/>
      <top/>
      <bottom style="thin">
        <color indexed="64"/>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5" fillId="0" borderId="0"/>
    <xf numFmtId="0" fontId="1" fillId="0" borderId="0"/>
    <xf numFmtId="0" fontId="3" fillId="0" borderId="0"/>
    <xf numFmtId="0" fontId="1" fillId="0" borderId="0"/>
    <xf numFmtId="0" fontId="1" fillId="0" borderId="0"/>
    <xf numFmtId="0" fontId="5" fillId="0" borderId="0"/>
  </cellStyleXfs>
  <cellXfs count="92">
    <xf numFmtId="0" fontId="0" fillId="0" borderId="0" xfId="0"/>
    <xf numFmtId="0" fontId="6" fillId="0" borderId="0" xfId="6" applyFont="1"/>
    <xf numFmtId="0" fontId="7" fillId="0" borderId="0" xfId="6" applyFont="1"/>
    <xf numFmtId="0" fontId="8" fillId="0" borderId="0" xfId="6" applyFont="1" applyAlignment="1">
      <alignment vertical="top" wrapText="1"/>
    </xf>
    <xf numFmtId="0" fontId="8" fillId="0" borderId="0" xfId="6" applyFont="1" applyAlignment="1">
      <alignment horizontal="right" vertical="center"/>
    </xf>
    <xf numFmtId="0" fontId="8" fillId="0" borderId="0" xfId="6" applyFont="1" applyAlignment="1">
      <alignment vertical="top"/>
    </xf>
    <xf numFmtId="0" fontId="7" fillId="0" borderId="0" xfId="0" applyFont="1"/>
    <xf numFmtId="4" fontId="7" fillId="0" borderId="0" xfId="0" applyNumberFormat="1" applyFont="1"/>
    <xf numFmtId="166" fontId="7" fillId="0" borderId="0" xfId="0" applyNumberFormat="1" applyFont="1"/>
    <xf numFmtId="0" fontId="7" fillId="0" borderId="0" xfId="0" applyFont="1" applyAlignment="1">
      <alignment horizontal="right"/>
    </xf>
    <xf numFmtId="0" fontId="7" fillId="0" borderId="0" xfId="0" applyFont="1" applyAlignment="1">
      <alignment horizontal="center"/>
    </xf>
    <xf numFmtId="0" fontId="7" fillId="0" borderId="0" xfId="2" applyFont="1" applyAlignment="1">
      <alignment horizontal="right" vertical="top"/>
    </xf>
    <xf numFmtId="0" fontId="7" fillId="0" borderId="0" xfId="2" applyFont="1"/>
    <xf numFmtId="4" fontId="7" fillId="0" borderId="0" xfId="2" applyNumberFormat="1" applyFont="1"/>
    <xf numFmtId="0" fontId="7" fillId="0" borderId="0" xfId="0" applyFont="1" applyAlignment="1">
      <alignment horizontal="right" vertical="top"/>
    </xf>
    <xf numFmtId="0" fontId="7" fillId="0" borderId="1" xfId="0" applyFont="1" applyBorder="1" applyAlignment="1">
      <alignment horizontal="left"/>
    </xf>
    <xf numFmtId="0" fontId="7" fillId="0" borderId="1" xfId="0" applyFont="1" applyBorder="1"/>
    <xf numFmtId="4" fontId="7" fillId="0" borderId="1" xfId="0" applyNumberFormat="1" applyFont="1" applyBorder="1"/>
    <xf numFmtId="4" fontId="7" fillId="0" borderId="0" xfId="0" applyNumberFormat="1" applyFont="1" applyAlignment="1">
      <alignment horizontal="right"/>
    </xf>
    <xf numFmtId="167" fontId="7" fillId="0" borderId="0" xfId="0" applyNumberFormat="1" applyFont="1" applyAlignment="1">
      <alignment horizontal="right" vertical="top"/>
    </xf>
    <xf numFmtId="167" fontId="7" fillId="0" borderId="0" xfId="0" applyNumberFormat="1" applyFont="1" applyAlignment="1">
      <alignment horizontal="left" vertical="top"/>
    </xf>
    <xf numFmtId="4" fontId="7" fillId="0" borderId="0" xfId="0" applyNumberFormat="1" applyFont="1" applyAlignment="1">
      <alignment horizontal="center"/>
    </xf>
    <xf numFmtId="166" fontId="7" fillId="0" borderId="0" xfId="0" applyNumberFormat="1" applyFont="1" applyAlignment="1">
      <alignment horizontal="right"/>
    </xf>
    <xf numFmtId="0" fontId="7" fillId="0" borderId="0" xfId="0" applyFont="1" applyAlignment="1">
      <alignment horizontal="left"/>
    </xf>
    <xf numFmtId="4" fontId="17" fillId="0" borderId="0" xfId="0" applyNumberFormat="1" applyFont="1" applyAlignment="1">
      <alignment horizontal="right"/>
    </xf>
    <xf numFmtId="0" fontId="17" fillId="0" borderId="0" xfId="0" applyFont="1"/>
    <xf numFmtId="49" fontId="8" fillId="0" borderId="0" xfId="0" applyNumberFormat="1" applyFont="1" applyAlignment="1">
      <alignment horizontal="left"/>
    </xf>
    <xf numFmtId="0" fontId="8" fillId="0" borderId="0" xfId="0" applyFont="1"/>
    <xf numFmtId="49" fontId="7" fillId="0" borderId="0" xfId="0" applyNumberFormat="1" applyFont="1" applyAlignment="1">
      <alignment horizontal="right"/>
    </xf>
    <xf numFmtId="4" fontId="8" fillId="0" borderId="0" xfId="0" applyNumberFormat="1" applyFont="1"/>
    <xf numFmtId="0" fontId="7" fillId="0" borderId="0" xfId="0" applyFont="1" applyAlignment="1">
      <alignment shrinkToFit="1"/>
    </xf>
    <xf numFmtId="167" fontId="8" fillId="0" borderId="1" xfId="0" applyNumberFormat="1" applyFont="1" applyBorder="1" applyAlignment="1">
      <alignment horizontal="left" shrinkToFit="1"/>
    </xf>
    <xf numFmtId="0" fontId="8" fillId="0" borderId="1" xfId="0" applyFont="1" applyBorder="1"/>
    <xf numFmtId="0" fontId="8" fillId="0" borderId="0" xfId="2" applyFont="1" applyAlignment="1">
      <alignment horizontal="right" vertical="top"/>
    </xf>
    <xf numFmtId="0" fontId="8" fillId="0" borderId="2" xfId="0" applyFont="1" applyBorder="1"/>
    <xf numFmtId="0" fontId="8" fillId="0" borderId="0" xfId="2" applyFont="1"/>
    <xf numFmtId="0" fontId="11" fillId="0" borderId="0" xfId="0" applyFont="1"/>
    <xf numFmtId="4" fontId="11" fillId="0" borderId="0" xfId="0" applyNumberFormat="1" applyFont="1"/>
    <xf numFmtId="166" fontId="11" fillId="0" borderId="0" xfId="0" applyNumberFormat="1" applyFont="1"/>
    <xf numFmtId="0" fontId="11" fillId="0" borderId="0" xfId="0" applyFont="1" applyAlignment="1">
      <alignment horizontal="right"/>
    </xf>
    <xf numFmtId="0" fontId="7" fillId="0" borderId="3" xfId="0" applyFont="1" applyBorder="1" applyAlignment="1">
      <alignment horizontal="center" shrinkToFit="1"/>
    </xf>
    <xf numFmtId="1" fontId="7" fillId="0" borderId="0" xfId="0" applyNumberFormat="1" applyFont="1"/>
    <xf numFmtId="0" fontId="8" fillId="0" borderId="0" xfId="0" applyFont="1" applyAlignment="1">
      <alignment horizontal="left" vertical="center"/>
    </xf>
    <xf numFmtId="1" fontId="8" fillId="0" borderId="0" xfId="0" applyNumberFormat="1" applyFont="1" applyAlignment="1">
      <alignment vertical="center"/>
    </xf>
    <xf numFmtId="0" fontId="8" fillId="0" borderId="2" xfId="0" applyFont="1" applyBorder="1" applyAlignment="1">
      <alignment vertical="center"/>
    </xf>
    <xf numFmtId="0" fontId="13" fillId="0" borderId="0" xfId="3" applyFont="1" applyAlignment="1">
      <alignment vertical="center"/>
    </xf>
    <xf numFmtId="0" fontId="3" fillId="0" borderId="0" xfId="3"/>
    <xf numFmtId="0" fontId="2" fillId="3" borderId="0" xfId="3" applyFont="1" applyFill="1" applyAlignment="1">
      <alignment vertical="center"/>
    </xf>
    <xf numFmtId="0" fontId="8" fillId="2" borderId="1" xfId="0" applyFont="1" applyFill="1" applyBorder="1" applyAlignment="1">
      <alignment horizontal="left" vertical="center"/>
    </xf>
    <xf numFmtId="0" fontId="7" fillId="2" borderId="1" xfId="0" applyFont="1" applyFill="1" applyBorder="1" applyAlignment="1">
      <alignment horizontal="left"/>
    </xf>
    <xf numFmtId="0" fontId="7" fillId="2" borderId="1" xfId="0" applyFont="1" applyFill="1" applyBorder="1"/>
    <xf numFmtId="4" fontId="7" fillId="2" borderId="1" xfId="0" applyNumberFormat="1" applyFont="1" applyFill="1" applyBorder="1"/>
    <xf numFmtId="166" fontId="8" fillId="2" borderId="1" xfId="0" applyNumberFormat="1" applyFont="1" applyFill="1" applyBorder="1"/>
    <xf numFmtId="0" fontId="18" fillId="0" borderId="0" xfId="3" applyFont="1" applyAlignment="1">
      <alignment horizontal="center" vertical="center"/>
    </xf>
    <xf numFmtId="49" fontId="18" fillId="0" borderId="4" xfId="3" applyNumberFormat="1" applyFont="1" applyBorder="1" applyAlignment="1">
      <alignment horizontal="center" vertical="center"/>
    </xf>
    <xf numFmtId="0" fontId="18" fillId="0" borderId="5" xfId="3" applyFont="1" applyBorder="1" applyAlignment="1">
      <alignment horizontal="center" vertical="center"/>
    </xf>
    <xf numFmtId="0" fontId="18" fillId="0" borderId="6" xfId="3" applyFont="1" applyBorder="1" applyAlignment="1">
      <alignment horizontal="center" vertical="center"/>
    </xf>
    <xf numFmtId="0" fontId="18" fillId="0" borderId="7" xfId="3" applyFont="1" applyBorder="1" applyAlignment="1">
      <alignment horizontal="center" vertical="center"/>
    </xf>
    <xf numFmtId="0" fontId="18" fillId="0" borderId="8" xfId="3" applyFont="1" applyBorder="1" applyAlignment="1">
      <alignment horizontal="center" vertical="center"/>
    </xf>
    <xf numFmtId="0" fontId="19" fillId="0" borderId="0" xfId="3" applyFont="1" applyAlignment="1">
      <alignment horizontal="center" vertical="center" shrinkToFit="1"/>
    </xf>
    <xf numFmtId="49" fontId="18" fillId="0" borderId="7" xfId="3" applyNumberFormat="1" applyFont="1" applyBorder="1" applyAlignment="1">
      <alignment horizontal="center" vertical="center"/>
    </xf>
    <xf numFmtId="0" fontId="18" fillId="0" borderId="9" xfId="3" applyFont="1" applyBorder="1" applyAlignment="1">
      <alignment horizontal="center" vertical="center"/>
    </xf>
    <xf numFmtId="0" fontId="18" fillId="0" borderId="1" xfId="3" applyFont="1" applyBorder="1" applyAlignment="1">
      <alignment horizontal="center" vertical="center"/>
    </xf>
    <xf numFmtId="0" fontId="18" fillId="0" borderId="10" xfId="3" applyFont="1" applyBorder="1" applyAlignment="1">
      <alignment horizontal="center" vertical="center"/>
    </xf>
    <xf numFmtId="0" fontId="20" fillId="3" borderId="0" xfId="3" applyFont="1" applyFill="1" applyAlignment="1">
      <alignment horizontal="center" vertical="center" wrapText="1"/>
    </xf>
    <xf numFmtId="166" fontId="7" fillId="0" borderId="3" xfId="0" applyNumberFormat="1" applyFont="1" applyBorder="1" applyAlignment="1">
      <alignment horizontal="center"/>
    </xf>
    <xf numFmtId="4" fontId="7" fillId="0" borderId="0" xfId="0" applyNumberFormat="1" applyFont="1" applyAlignment="1">
      <alignment horizontal="center"/>
    </xf>
    <xf numFmtId="168" fontId="7" fillId="0" borderId="0" xfId="0" applyNumberFormat="1" applyFont="1" applyAlignment="1">
      <alignment horizontal="right"/>
    </xf>
    <xf numFmtId="168" fontId="8" fillId="0" borderId="11" xfId="0" applyNumberFormat="1" applyFont="1" applyBorder="1" applyAlignment="1">
      <alignment horizontal="center" vertical="center"/>
    </xf>
    <xf numFmtId="168" fontId="8" fillId="0" borderId="12" xfId="0" applyNumberFormat="1" applyFont="1" applyBorder="1" applyAlignment="1">
      <alignment horizontal="center" vertical="center"/>
    </xf>
    <xf numFmtId="168" fontId="8" fillId="0" borderId="13" xfId="0" applyNumberFormat="1" applyFont="1" applyBorder="1" applyAlignment="1">
      <alignment horizontal="center" vertical="center"/>
    </xf>
    <xf numFmtId="0" fontId="7" fillId="0" borderId="3" xfId="0" applyFont="1" applyBorder="1" applyAlignment="1">
      <alignment horizontal="center" vertical="center"/>
    </xf>
    <xf numFmtId="4" fontId="7" fillId="0" borderId="3" xfId="0" applyNumberFormat="1" applyFont="1" applyBorder="1" applyAlignment="1">
      <alignment horizontal="center"/>
    </xf>
    <xf numFmtId="167" fontId="7" fillId="0" borderId="3" xfId="0" applyNumberFormat="1" applyFont="1" applyBorder="1" applyAlignment="1">
      <alignment horizontal="center" vertical="center"/>
    </xf>
    <xf numFmtId="167" fontId="8" fillId="2" borderId="1" xfId="0" applyNumberFormat="1" applyFont="1" applyFill="1" applyBorder="1" applyAlignment="1">
      <alignment horizontal="center" vertical="center"/>
    </xf>
    <xf numFmtId="168" fontId="8" fillId="0" borderId="2" xfId="0" applyNumberFormat="1" applyFont="1" applyBorder="1" applyAlignment="1">
      <alignment horizontal="right" vertical="center"/>
    </xf>
    <xf numFmtId="4" fontId="17" fillId="0" borderId="0" xfId="0" applyNumberFormat="1" applyFont="1" applyAlignment="1">
      <alignment horizontal="center"/>
    </xf>
    <xf numFmtId="0" fontId="4"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xf>
    <xf numFmtId="0" fontId="8" fillId="0" borderId="3" xfId="0" applyFont="1" applyBorder="1" applyAlignment="1">
      <alignment horizontal="center" vertical="center"/>
    </xf>
    <xf numFmtId="166" fontId="8" fillId="2" borderId="1" xfId="0" applyNumberFormat="1" applyFont="1" applyFill="1" applyBorder="1" applyAlignment="1">
      <alignment horizontal="right"/>
    </xf>
    <xf numFmtId="4" fontId="7" fillId="0" borderId="0" xfId="2" applyNumberFormat="1" applyFont="1" applyAlignment="1">
      <alignment horizontal="center"/>
    </xf>
    <xf numFmtId="0" fontId="14" fillId="0" borderId="0" xfId="3" applyFont="1" applyAlignment="1">
      <alignment horizontal="center" vertical="center"/>
    </xf>
    <xf numFmtId="168" fontId="8" fillId="0" borderId="1" xfId="0" applyNumberFormat="1" applyFont="1" applyBorder="1" applyAlignment="1">
      <alignment horizontal="right"/>
    </xf>
    <xf numFmtId="4" fontId="10" fillId="0" borderId="0" xfId="0" applyNumberFormat="1" applyFont="1" applyAlignment="1">
      <alignment horizontal="center" wrapText="1"/>
    </xf>
    <xf numFmtId="166" fontId="7" fillId="0" borderId="0" xfId="0" applyNumberFormat="1" applyFont="1" applyAlignment="1">
      <alignment horizontal="right"/>
    </xf>
    <xf numFmtId="0" fontId="8" fillId="0" borderId="2" xfId="0" applyFont="1" applyBorder="1" applyAlignment="1">
      <alignment horizontal="right" vertical="center"/>
    </xf>
    <xf numFmtId="0" fontId="15" fillId="0" borderId="0" xfId="2" applyFont="1" applyAlignment="1">
      <alignment horizontal="center" vertical="center"/>
    </xf>
    <xf numFmtId="4" fontId="10" fillId="0" borderId="0" xfId="0" applyNumberFormat="1" applyFont="1" applyAlignment="1">
      <alignment horizontal="center"/>
    </xf>
    <xf numFmtId="0" fontId="12" fillId="0" borderId="0" xfId="0" applyFont="1" applyAlignment="1">
      <alignment horizontal="left" vertical="top" wrapText="1"/>
    </xf>
    <xf numFmtId="0" fontId="7" fillId="0" borderId="0" xfId="0" applyFont="1" applyAlignment="1">
      <alignment horizontal="center"/>
    </xf>
  </cellXfs>
  <cellStyles count="7">
    <cellStyle name="Normal 2" xfId="1" xr:uid="{E132E7D4-4616-4D9C-A9F4-08620237B3B6}"/>
    <cellStyle name="Normal_9846_0" xfId="2" xr:uid="{4BB0D577-6440-4247-8AF5-9BE527BD6331}"/>
    <cellStyle name="Normalno" xfId="0" builtinId="0"/>
    <cellStyle name="Normalno 2" xfId="3" xr:uid="{CA029EF8-1B27-4D78-94B4-F2AF855A9AAF}"/>
    <cellStyle name="Obično 2" xfId="4" xr:uid="{E184FD5F-A682-48CF-9572-6C94FE841195}"/>
    <cellStyle name="Obično_14-05-2" xfId="5" xr:uid="{6F6EBC38-0ACC-4031-82FC-A940551AF624}"/>
    <cellStyle name="Obično_14-05-2 2" xfId="6" xr:uid="{0C588EA3-6703-4361-BC34-62E73EBC3DBE}"/>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219075</xdr:colOff>
      <xdr:row>5</xdr:row>
      <xdr:rowOff>9525</xdr:rowOff>
    </xdr:to>
    <xdr:pic>
      <xdr:nvPicPr>
        <xdr:cNvPr id="9319" name="Slika 6" descr="B6B.PNG">
          <a:extLst>
            <a:ext uri="{FF2B5EF4-FFF2-40B4-BE49-F238E27FC236}">
              <a16:creationId xmlns:a16="http://schemas.microsoft.com/office/drawing/2014/main" id="{6DADC47C-4DAB-81B7-1E91-6DB03754AF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858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da\d\ASB_OBNOVA2001\7107_Ostoji&#263;\7107_AS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arko\D\marko\2006\06_141_BO&#381;I&#268;EVI&#262;-Bunjevac\Glavni%20projekt-ARH-BUNJEVAC%20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artek\d\Kre&#353;o\NERADNI%20(D)\PODLOGE\EUROCODE\X_EC_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ijo\neradni%20(d)\PODLOGE\EUROCODE\Bet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POSAO\2021\5321%20VRTI&#262;%20Podcrkavlje\04%20TRO&#352;KOVNICI\GRA&#272;EVINSKO%20OBRTNI&#268;KI%20RADOVI\GRA&#272;EVINSKO%20OBRTNI&#268;KI%20RADOVI%20-%20Tro&#353;kovnik.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ada\d\VIKTORIJA_OBNOVA_2001\4808_LUKERI&#262;_Andrija\obn_01_48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k_površina (2)"/>
      <sheetName val="Osn-Pod"/>
      <sheetName val="Korice"/>
      <sheetName val="Sadržaj"/>
      <sheetName val="Nasl_rješ"/>
      <sheetName val="Rješenje"/>
      <sheetName val="Nasl_zat"/>
      <sheetName val="Zat_stanje"/>
      <sheetName val="Nasl_san"/>
      <sheetName val="An_konst"/>
      <sheetName val="Statika"/>
      <sheetName val="Opis"/>
      <sheetName val="01-03"/>
      <sheetName val="101-102"/>
      <sheetName val="103"/>
      <sheetName val="104"/>
      <sheetName val="105"/>
      <sheetName val="106"/>
      <sheetName val="107"/>
      <sheetName val="108"/>
      <sheetName val="201"/>
      <sheetName val="202"/>
      <sheetName val="Tem"/>
      <sheetName val="Isk_površina"/>
      <sheetName val="Nasl_ur"/>
      <sheetName val="Unut_uređenje"/>
      <sheetName val="Nasl_dok"/>
      <sheetName val="Trosk (2)"/>
      <sheetName val="Nasl_foto"/>
      <sheetName val="Nasl_foto (2)"/>
      <sheetName val="Dokaz"/>
      <sheetName val="Nasl_dok (2)"/>
      <sheetName val="Trosk"/>
      <sheetName val="Module1"/>
      <sheetName val="Osn_Pod"/>
      <sheetName val="Oporavljeno_List1"/>
      <sheetName val="List1"/>
      <sheetName val="Opis (2)"/>
      <sheetName val="01-04 (KROV)"/>
      <sheetName val="100"/>
      <sheetName val="greda_105"/>
      <sheetName val="greda_106"/>
      <sheetName val="greda_107"/>
      <sheetName val="greda_108"/>
      <sheetName val="200"/>
      <sheetName val="KONZ PL 204"/>
      <sheetName val="STUBIŠTE 205_1"/>
      <sheetName val="STUBIŠTE 205_2"/>
      <sheetName val="greda_206"/>
      <sheetName val="greda_207"/>
      <sheetName val="greda_208"/>
      <sheetName val="greda_209"/>
      <sheetName val="serk"/>
      <sheetName val="podna p."/>
      <sheetName val="SPECIFIKACIJA "/>
      <sheetName val="Predmjer"/>
      <sheetName val="Korice (3)"/>
      <sheetName val="Korice (4)"/>
      <sheetName val="SPECIFIKACIJA  (2)"/>
      <sheetName val="SPECIFIKACIJA  (3)"/>
      <sheetName val="STOLARIJA"/>
      <sheetName val="FOTO"/>
      <sheetName val="Obrazac za reviziju"/>
      <sheetName val="Nasl. trosk"/>
      <sheetName val="Isk_površina_(2)"/>
      <sheetName val="TG"/>
      <sheetName val="AB GREDA"/>
      <sheetName val="Isk_površina_(2)1"/>
      <sheetName val="Isk_površina_(2)2"/>
      <sheetName val="Isk_površina_(2)3"/>
      <sheetName val="Trosk_(2)"/>
      <sheetName val="Nasl_foto_(2)"/>
      <sheetName val="Nasl_dok_(2)"/>
      <sheetName val="Opis_(2)"/>
      <sheetName val="01-04_(KROV)"/>
      <sheetName val="KONZ_PL_204"/>
      <sheetName val="STUBIŠTE_205_1"/>
      <sheetName val="STUBIŠTE_205_2"/>
      <sheetName val="podna_p_"/>
      <sheetName val="SPECIFIKACIJA_"/>
      <sheetName val="Korice_(3)"/>
      <sheetName val="Korice_(4)"/>
      <sheetName val="SPECIFIKACIJA__(2)"/>
      <sheetName val="SPECIFIKACIJA__(3)"/>
      <sheetName val="Obrazac_za_reviziju"/>
      <sheetName val="Nasl__trosk"/>
      <sheetName val="AB_GREDA"/>
      <sheetName val="Isk_površina_(2)4"/>
      <sheetName val="Trosk_(2)1"/>
      <sheetName val="Nasl_foto_(2)1"/>
      <sheetName val="Nasl_dok_(2)1"/>
      <sheetName val="Opis_(2)1"/>
      <sheetName val="01-04_(KROV)1"/>
      <sheetName val="KONZ_PL_2041"/>
      <sheetName val="STUBIŠTE_205_11"/>
      <sheetName val="STUBIŠTE_205_21"/>
      <sheetName val="podna_p_1"/>
      <sheetName val="SPECIFIKACIJA_1"/>
      <sheetName val="Korice_(3)1"/>
      <sheetName val="Korice_(4)1"/>
      <sheetName val="SPECIFIKACIJA__(2)1"/>
      <sheetName val="SPECIFIKACIJA__(3)1"/>
      <sheetName val="Obrazac_za_reviziju1"/>
      <sheetName val="Nasl__trosk1"/>
      <sheetName val="AB_GREDA1"/>
      <sheetName val="Isk_površina_(2)5"/>
      <sheetName val="Trosk_(2)2"/>
      <sheetName val="Nasl_foto_(2)2"/>
      <sheetName val="Nasl_dok_(2)2"/>
      <sheetName val="Opis_(2)2"/>
      <sheetName val="01-04_(KROV)2"/>
      <sheetName val="KONZ_PL_2042"/>
      <sheetName val="STUBIŠTE_205_12"/>
      <sheetName val="STUBIŠTE_205_22"/>
      <sheetName val="podna_p_2"/>
      <sheetName val="SPECIFIKACIJA_2"/>
      <sheetName val="Korice_(3)2"/>
      <sheetName val="Korice_(4)2"/>
      <sheetName val="SPECIFIKACIJA__(2)2"/>
      <sheetName val="SPECIFIKACIJA__(3)2"/>
      <sheetName val="Obrazac_za_reviziju2"/>
      <sheetName val="Nasl__trosk2"/>
      <sheetName val="AB_GREDA2"/>
      <sheetName val="Isk_površina_(2)6"/>
      <sheetName val="Trosk_(2)3"/>
      <sheetName val="Nasl_foto_(2)3"/>
      <sheetName val="Nasl_dok_(2)3"/>
      <sheetName val="Opis_(2)3"/>
      <sheetName val="01-04_(KROV)3"/>
      <sheetName val="KONZ_PL_2043"/>
      <sheetName val="STUBIŠTE_205_13"/>
      <sheetName val="STUBIŠTE_205_23"/>
      <sheetName val="podna_p_3"/>
      <sheetName val="SPECIFIKACIJA_3"/>
      <sheetName val="Korice_(3)3"/>
      <sheetName val="Korice_(4)3"/>
      <sheetName val="SPECIFIKACIJA__(2)3"/>
      <sheetName val="SPECIFIKACIJA__(3)3"/>
      <sheetName val="Obrazac_za_reviziju3"/>
      <sheetName val="Nasl__trosk3"/>
      <sheetName val="AB_GREDA3"/>
      <sheetName val="Isk_površina_(2)7"/>
      <sheetName val="Trosk_(2)4"/>
      <sheetName val="Nasl_foto_(2)4"/>
      <sheetName val="Nasl_dok_(2)4"/>
      <sheetName val="Opis_(2)4"/>
      <sheetName val="01-04_(KROV)4"/>
      <sheetName val="KONZ_PL_2044"/>
      <sheetName val="STUBIŠTE_205_14"/>
      <sheetName val="STUBIŠTE_205_24"/>
      <sheetName val="podna_p_4"/>
      <sheetName val="SPECIFIKACIJA_4"/>
      <sheetName val="Korice_(3)4"/>
      <sheetName val="Korice_(4)4"/>
      <sheetName val="SPECIFIKACIJA__(2)4"/>
      <sheetName val="SPECIFIKACIJA__(3)4"/>
      <sheetName val="Obrazac_za_reviziju4"/>
      <sheetName val="Nasl__trosk4"/>
      <sheetName val="AB_GREDA4"/>
      <sheetName val="Isk_površina_(2)8"/>
      <sheetName val="Trosk_(2)5"/>
      <sheetName val="Nasl_foto_(2)5"/>
      <sheetName val="Nasl_dok_(2)5"/>
      <sheetName val="Opis_(2)5"/>
      <sheetName val="01-04_(KROV)5"/>
      <sheetName val="KONZ_PL_2045"/>
      <sheetName val="STUBIŠTE_205_15"/>
      <sheetName val="STUBIŠTE_205_25"/>
      <sheetName val="podna_p_5"/>
      <sheetName val="SPECIFIKACIJA_5"/>
      <sheetName val="Korice_(3)5"/>
      <sheetName val="Korice_(4)5"/>
      <sheetName val="SPECIFIKACIJA__(2)5"/>
      <sheetName val="SPECIFIKACIJA__(3)5"/>
      <sheetName val="Obrazac_za_reviziju5"/>
      <sheetName val="Nasl__trosk5"/>
      <sheetName val="AB_GREDA5"/>
      <sheetName val="Isk_površina_(2)9"/>
      <sheetName val="Trosk_(2)6"/>
      <sheetName val="Nasl_foto_(2)6"/>
      <sheetName val="Nasl_dok_(2)6"/>
      <sheetName val="Opis_(2)6"/>
      <sheetName val="01-04_(KROV)6"/>
      <sheetName val="KONZ_PL_2046"/>
      <sheetName val="STUBIŠTE_205_16"/>
      <sheetName val="STUBIŠTE_205_26"/>
      <sheetName val="podna_p_6"/>
      <sheetName val="SPECIFIKACIJA_6"/>
      <sheetName val="Korice_(3)6"/>
      <sheetName val="Korice_(4)6"/>
      <sheetName val="SPECIFIKACIJA__(2)6"/>
      <sheetName val="SPECIFIKACIJA__(3)6"/>
      <sheetName val="Obrazac_za_reviziju6"/>
      <sheetName val="Nasl__trosk6"/>
      <sheetName val="AB_GREDA6"/>
      <sheetName val="Isk_površina_(2)10"/>
      <sheetName val="Trosk_(2)7"/>
      <sheetName val="Nasl_foto_(2)7"/>
      <sheetName val="Nasl_dok_(2)7"/>
      <sheetName val="Opis_(2)7"/>
      <sheetName val="01-04_(KROV)7"/>
      <sheetName val="KONZ_PL_2047"/>
      <sheetName val="STUBIŠTE_205_17"/>
      <sheetName val="STUBIŠTE_205_27"/>
      <sheetName val="podna_p_7"/>
      <sheetName val="SPECIFIKACIJA_7"/>
      <sheetName val="Korice_(3)7"/>
      <sheetName val="Korice_(4)7"/>
      <sheetName val="SPECIFIKACIJA__(2)7"/>
      <sheetName val="SPECIFIKACIJA__(3)7"/>
      <sheetName val="Obrazac_za_reviziju7"/>
      <sheetName val="Nasl__trosk7"/>
      <sheetName val="AB_GREDA7"/>
      <sheetName val="Isk_površina_(2)11"/>
      <sheetName val="Trosk_(2)8"/>
      <sheetName val="Nasl_foto_(2)8"/>
      <sheetName val="Nasl_dok_(2)8"/>
      <sheetName val="Opis_(2)8"/>
      <sheetName val="01-04_(KROV)8"/>
      <sheetName val="KONZ_PL_2048"/>
      <sheetName val="STUBIŠTE_205_18"/>
      <sheetName val="STUBIŠTE_205_28"/>
      <sheetName val="podna_p_8"/>
      <sheetName val="SPECIFIKACIJA_8"/>
      <sheetName val="Korice_(3)8"/>
      <sheetName val="Korice_(4)8"/>
      <sheetName val="SPECIFIKACIJA__(2)8"/>
      <sheetName val="SPECIFIKACIJA__(3)8"/>
      <sheetName val="Obrazac_za_reviziju8"/>
      <sheetName val="Nasl__trosk8"/>
      <sheetName val="AB_GREDA8"/>
      <sheetName val="Isk_površina_(2)12"/>
      <sheetName val="Trosk_(2)9"/>
      <sheetName val="Nasl_foto_(2)9"/>
      <sheetName val="Nasl_dok_(2)9"/>
      <sheetName val="Opis_(2)9"/>
      <sheetName val="01-04_(KROV)9"/>
      <sheetName val="KONZ_PL_2049"/>
      <sheetName val="STUBIŠTE_205_19"/>
      <sheetName val="STUBIŠTE_205_29"/>
      <sheetName val="podna_p_9"/>
      <sheetName val="SPECIFIKACIJA_9"/>
      <sheetName val="Korice_(3)9"/>
      <sheetName val="Korice_(4)9"/>
      <sheetName val="SPECIFIKACIJA__(2)9"/>
      <sheetName val="SPECIFIKACIJA__(3)9"/>
      <sheetName val="Obrazac_za_reviziju9"/>
      <sheetName val="Nasl__trosk9"/>
      <sheetName val="AB_GREDA9"/>
      <sheetName val="Isk_površina_(2)13"/>
      <sheetName val="Trosk_(2)10"/>
      <sheetName val="Nasl_foto_(2)10"/>
      <sheetName val="Nasl_dok_(2)10"/>
      <sheetName val="Opis_(2)10"/>
      <sheetName val="01-04_(KROV)10"/>
      <sheetName val="KONZ_PL_20410"/>
      <sheetName val="STUBIŠTE_205_110"/>
      <sheetName val="STUBIŠTE_205_210"/>
      <sheetName val="podna_p_10"/>
      <sheetName val="SPECIFIKACIJA_10"/>
      <sheetName val="Korice_(3)10"/>
      <sheetName val="Korice_(4)10"/>
      <sheetName val="SPECIFIKACIJA__(2)10"/>
      <sheetName val="SPECIFIKACIJA__(3)10"/>
      <sheetName val="Obrazac_za_reviziju10"/>
      <sheetName val="Nasl__trosk10"/>
      <sheetName val="AB_GREDA10"/>
    </sheetNames>
    <sheetDataSet>
      <sheetData sheetId="0" refreshError="1"/>
      <sheetData sheetId="1" refreshError="1">
        <row r="5">
          <cell r="G5" t="str">
            <v>DONJA ORAOVICA</v>
          </cell>
        </row>
        <row r="7">
          <cell r="C7" t="str">
            <v>OSTOJIĆ</v>
          </cell>
          <cell r="G7" t="str">
            <v>SLAVONSKI BROD</v>
          </cell>
        </row>
        <row r="8">
          <cell r="C8" t="str">
            <v>Milan</v>
          </cell>
        </row>
        <row r="9">
          <cell r="C9" t="str">
            <v>Donja Oraovica 49</v>
          </cell>
          <cell r="G9">
            <v>37323</v>
          </cell>
        </row>
        <row r="10">
          <cell r="E10" t="str">
            <v>SMDVDO-7107</v>
          </cell>
        </row>
        <row r="12">
          <cell r="C12" t="str">
            <v>SBiro  d.o.o.   SLAVONSKI BROD</v>
          </cell>
          <cell r="G12">
            <v>7107</v>
          </cell>
        </row>
        <row r="15">
          <cell r="C15" t="str">
            <v>Dušan BOŠNJAK, dipl.ing.građ.</v>
          </cell>
        </row>
        <row r="16">
          <cell r="C16" t="str">
            <v>Nada ĐAMIĆ, arh.teh.</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rice"/>
      <sheetName val="Arh-sadržaj"/>
      <sheetName val="Gl-projekti"/>
      <sheetName val="Gl-imenovanje"/>
      <sheetName val="Arh-imenovanje"/>
      <sheetName val="Arh-usklađenje"/>
      <sheetName val="Arh-požar, izjava"/>
      <sheetName val="Arh-rad, izjava"/>
      <sheetName val="Arh-teh. opis"/>
      <sheetName val="Arh-protupožar"/>
      <sheetName val="Arh-rad"/>
      <sheetName val="Arh-toplina"/>
      <sheetName val="Arh-buka"/>
      <sheetName val="Arh-kvaliteta"/>
      <sheetName val="Arh-površine"/>
      <sheetName val="Arh-troškovi"/>
      <sheetName val="Arh-crtež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sta greda_kon.var"/>
      <sheetName val="konz greda"/>
      <sheetName val="konz ploča"/>
      <sheetName val="pokrov + T greda"/>
      <sheetName val="A greda"/>
      <sheetName val="fert"/>
      <sheetName val="stubište s GNU"/>
      <sheetName val="stubište"/>
      <sheetName val="potres"/>
      <sheetName val="stup []_1"/>
      <sheetName val="stup[]-2"/>
      <sheetName val="popisi"/>
      <sheetName val="prosta greda_1.v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sta greda"/>
      <sheetName val="Sheet2"/>
      <sheetName val="Sheet3"/>
      <sheetName val="popisi"/>
      <sheetName val="analitički iskaz"/>
    </sheetNames>
    <sheetDataSet>
      <sheetData sheetId="0" refreshError="1"/>
      <sheetData sheetId="1" refreshError="1">
        <row r="1">
          <cell r="A1" t="str">
            <v>C 12/15</v>
          </cell>
          <cell r="C1" t="str">
            <v>RA 400/500</v>
          </cell>
        </row>
        <row r="2">
          <cell r="A2" t="str">
            <v>C 16/20</v>
          </cell>
          <cell r="C2" t="str">
            <v>GA 240/360</v>
          </cell>
        </row>
        <row r="3">
          <cell r="A3" t="str">
            <v>C 20/25</v>
          </cell>
          <cell r="C3" t="str">
            <v>MA 500/560</v>
          </cell>
        </row>
        <row r="4">
          <cell r="A4" t="str">
            <v>C 25/30</v>
          </cell>
        </row>
        <row r="5">
          <cell r="A5" t="str">
            <v>C 30/37</v>
          </cell>
        </row>
        <row r="6">
          <cell r="A6" t="str">
            <v>C 35/45</v>
          </cell>
        </row>
        <row r="7">
          <cell r="A7" t="str">
            <v>C 40/50</v>
          </cell>
        </row>
        <row r="8">
          <cell r="A8" t="str">
            <v>C 45/55</v>
          </cell>
        </row>
        <row r="9">
          <cell r="A9" t="str">
            <v>C 50/60</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D"/>
      <sheetName val="NAS"/>
      <sheetName val="SAD"/>
      <sheetName val="OPĆI"/>
      <sheetName val="NR"/>
      <sheetName val="REG"/>
      <sheetName val="NOVL"/>
      <sheetName val="OVLAŠT"/>
      <sheetName val="NU"/>
      <sheetName val="Ugovor"/>
      <sheetName val="LOKAC"/>
      <sheetName val="IMEN. PROJ"/>
      <sheetName val="OVL (2)"/>
      <sheetName val="TEHN DIO"/>
      <sheetName val="OPCI UVJETI"/>
      <sheetName val="TROS"/>
      <sheetName val="GRAF DIO"/>
      <sheetName val="TEH. OPIS"/>
      <sheetName val="Projektni zadatak"/>
      <sheetName val="PREDRAČ VRIJ"/>
      <sheetName val="Predmjer"/>
      <sheetName val="001"/>
      <sheetName val="Troškovnik"/>
      <sheetName val="Iskaz količina "/>
      <sheetName val="Predmjer (2)"/>
      <sheetName val="Sastavni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ule1"/>
      <sheetName val="Module2"/>
      <sheetName val="Module3"/>
      <sheetName val="Module6"/>
      <sheetName val="Osn-Pod"/>
      <sheetName val="Korice"/>
      <sheetName val="Sadržaj"/>
      <sheetName val="Nasl_rješ"/>
      <sheetName val="Rješenje"/>
      <sheetName val="Nasl_zat"/>
      <sheetName val="Zat_stanje"/>
      <sheetName val="Nasl_san"/>
      <sheetName val="An_konst"/>
      <sheetName val="Statika"/>
      <sheetName val="Opis"/>
      <sheetName val="Shema_1"/>
      <sheetName val="01-04"/>
      <sheetName val="101-104"/>
      <sheetName val="105"/>
      <sheetName val="106"/>
      <sheetName val="107"/>
      <sheetName val="108"/>
      <sheetName val="109"/>
      <sheetName val="110"/>
      <sheetName val="111"/>
      <sheetName val="200"/>
      <sheetName val="Isk_površina"/>
      <sheetName val="Nasl_ur"/>
      <sheetName val="Unut_uređenje"/>
      <sheetName val="Nasl_dok"/>
      <sheetName val="Dokaz"/>
      <sheetName val="Nasl_foto"/>
      <sheetName val="Foto"/>
      <sheetName val="Sheet2"/>
      <sheetName val="popisi"/>
    </sheetNames>
    <sheetDataSet>
      <sheetData sheetId="0" refreshError="1"/>
      <sheetData sheetId="1" refreshError="1"/>
      <sheetData sheetId="2" refreshError="1"/>
      <sheetData sheetId="3" refreshError="1"/>
      <sheetData sheetId="4" refreshError="1">
        <row r="11">
          <cell r="G11" t="str">
            <v>4808</v>
          </cell>
        </row>
        <row r="14">
          <cell r="E14" t="str">
            <v>N</v>
          </cell>
        </row>
        <row r="19">
          <cell r="G19">
            <v>65.371199999999988</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2B1FE-E03A-47E6-85B9-C72FA5A387F1}">
  <sheetPr codeName="List6"/>
  <dimension ref="A1:X200"/>
  <sheetViews>
    <sheetView showZeros="0" tabSelected="1" topLeftCell="A11" zoomScale="120" zoomScaleNormal="120" zoomScaleSheetLayoutView="120" workbookViewId="0">
      <selection activeCell="V195" sqref="V195"/>
    </sheetView>
  </sheetViews>
  <sheetFormatPr defaultRowHeight="10.5" customHeight="1" x14ac:dyDescent="0.2"/>
  <cols>
    <col min="1" max="1" width="5.83203125" style="11" customWidth="1"/>
    <col min="2" max="13" width="5.83203125" style="12" customWidth="1"/>
    <col min="14" max="14" width="5.83203125" style="13" customWidth="1"/>
    <col min="15" max="16" width="5.83203125" style="12" customWidth="1"/>
    <col min="17" max="17" width="6.1640625" style="12" customWidth="1"/>
    <col min="18" max="19" width="5.83203125" style="12" customWidth="1"/>
    <col min="20" max="20" width="6.6640625" style="12" customWidth="1"/>
    <col min="21" max="21" width="11.83203125" style="12" customWidth="1"/>
    <col min="22" max="22" width="14.1640625" style="12" customWidth="1"/>
    <col min="23" max="16384" width="9.33203125" style="12"/>
  </cols>
  <sheetData>
    <row r="1" spans="1:20" s="46" customFormat="1" ht="7.5" customHeight="1" x14ac:dyDescent="0.2">
      <c r="A1" s="45"/>
      <c r="B1" s="45"/>
      <c r="C1" s="53"/>
      <c r="D1" s="53"/>
      <c r="E1" s="53"/>
      <c r="F1" s="53"/>
      <c r="G1" s="53"/>
      <c r="H1" s="53"/>
      <c r="I1" s="53"/>
      <c r="J1" s="53"/>
      <c r="K1" s="53"/>
      <c r="L1" s="53"/>
      <c r="M1" s="53"/>
      <c r="N1" s="53"/>
      <c r="O1" s="53"/>
      <c r="P1" s="53"/>
      <c r="Q1" s="53"/>
      <c r="R1" s="54"/>
      <c r="S1" s="55"/>
      <c r="T1" s="56"/>
    </row>
    <row r="2" spans="1:20" s="46" customFormat="1" ht="9.9499999999999993" customHeight="1" x14ac:dyDescent="0.2">
      <c r="A2" s="45"/>
      <c r="B2" s="45"/>
      <c r="C2" s="53"/>
      <c r="D2" s="53"/>
      <c r="E2" s="53"/>
      <c r="F2" s="53"/>
      <c r="G2" s="53"/>
      <c r="H2" s="53"/>
      <c r="I2" s="53"/>
      <c r="J2" s="53"/>
      <c r="K2" s="53"/>
      <c r="L2" s="53"/>
      <c r="M2" s="53"/>
      <c r="N2" s="53"/>
      <c r="O2" s="53"/>
      <c r="P2" s="53"/>
      <c r="Q2" s="53"/>
      <c r="R2" s="57"/>
      <c r="S2" s="53"/>
      <c r="T2" s="58"/>
    </row>
    <row r="3" spans="1:20" s="46" customFormat="1" ht="6" customHeight="1" x14ac:dyDescent="0.2">
      <c r="A3" s="45"/>
      <c r="B3" s="45"/>
      <c r="C3" s="59" t="s">
        <v>17</v>
      </c>
      <c r="D3" s="59"/>
      <c r="E3" s="59"/>
      <c r="F3" s="59"/>
      <c r="G3" s="59"/>
      <c r="H3" s="59"/>
      <c r="I3" s="59"/>
      <c r="J3" s="59"/>
      <c r="K3" s="59"/>
      <c r="L3" s="59"/>
      <c r="M3" s="59"/>
      <c r="N3" s="59"/>
      <c r="O3" s="59"/>
      <c r="P3" s="59"/>
      <c r="Q3" s="59"/>
      <c r="R3" s="57"/>
      <c r="S3" s="53"/>
      <c r="T3" s="58"/>
    </row>
    <row r="4" spans="1:20" s="46" customFormat="1" ht="9.9499999999999993" customHeight="1" x14ac:dyDescent="0.2">
      <c r="A4" s="45"/>
      <c r="B4" s="45"/>
      <c r="C4" s="59"/>
      <c r="D4" s="59"/>
      <c r="E4" s="59"/>
      <c r="F4" s="59"/>
      <c r="G4" s="59"/>
      <c r="H4" s="59"/>
      <c r="I4" s="59"/>
      <c r="J4" s="59"/>
      <c r="K4" s="59"/>
      <c r="L4" s="59"/>
      <c r="M4" s="59"/>
      <c r="N4" s="59"/>
      <c r="O4" s="59"/>
      <c r="P4" s="59"/>
      <c r="Q4" s="59"/>
      <c r="R4" s="60"/>
      <c r="S4" s="53"/>
      <c r="T4" s="58"/>
    </row>
    <row r="5" spans="1:20" s="46" customFormat="1" ht="9.75" customHeight="1" x14ac:dyDescent="0.2">
      <c r="A5" s="83"/>
      <c r="B5" s="83"/>
      <c r="C5" s="47"/>
      <c r="D5" s="47"/>
      <c r="E5" s="47"/>
      <c r="F5" s="47"/>
      <c r="G5" s="47"/>
      <c r="H5" s="47"/>
      <c r="I5" s="47"/>
      <c r="J5" s="47"/>
      <c r="K5" s="47"/>
      <c r="L5" s="47"/>
      <c r="M5" s="47"/>
      <c r="N5" s="47"/>
      <c r="O5" s="47"/>
      <c r="P5" s="47"/>
      <c r="Q5" s="47"/>
      <c r="R5" s="61"/>
      <c r="S5" s="62"/>
      <c r="T5" s="63"/>
    </row>
    <row r="6" spans="1:20" s="2" customFormat="1" ht="12" customHeight="1" x14ac:dyDescent="0.2">
      <c r="A6" s="1"/>
      <c r="B6" s="1"/>
      <c r="C6" s="1"/>
      <c r="D6" s="1"/>
      <c r="E6" s="1"/>
      <c r="F6" s="1"/>
      <c r="L6" s="4"/>
      <c r="M6" s="5"/>
      <c r="N6" s="3"/>
      <c r="O6" s="3"/>
      <c r="P6" s="3"/>
      <c r="Q6" s="3"/>
      <c r="R6" s="3"/>
      <c r="S6" s="3"/>
      <c r="T6" s="3"/>
    </row>
    <row r="7" spans="1:20" s="2" customFormat="1" ht="12" customHeight="1" x14ac:dyDescent="0.2">
      <c r="A7" s="1"/>
      <c r="B7" s="1"/>
      <c r="C7" s="1"/>
      <c r="D7" s="1"/>
      <c r="E7" s="1"/>
      <c r="M7" s="3"/>
      <c r="N7" s="3"/>
      <c r="O7" s="3"/>
      <c r="P7" s="3"/>
      <c r="Q7" s="3"/>
      <c r="R7" s="3"/>
      <c r="S7" s="3"/>
      <c r="T7" s="3"/>
    </row>
    <row r="8" spans="1:20" s="6" customFormat="1" ht="10.5" customHeight="1" x14ac:dyDescent="0.2">
      <c r="O8" s="7"/>
      <c r="S8" s="8"/>
      <c r="T8" s="9"/>
    </row>
    <row r="9" spans="1:20" s="6" customFormat="1" ht="10.5" customHeight="1" x14ac:dyDescent="0.2">
      <c r="O9" s="7"/>
      <c r="S9" s="8"/>
      <c r="T9" s="9"/>
    </row>
    <row r="10" spans="1:20" s="6" customFormat="1" ht="10.5" customHeight="1" x14ac:dyDescent="0.2">
      <c r="O10" s="7"/>
      <c r="S10" s="8"/>
      <c r="T10" s="9"/>
    </row>
    <row r="11" spans="1:20" s="6" customFormat="1" ht="10.5" customHeight="1" x14ac:dyDescent="0.2">
      <c r="O11" s="7"/>
      <c r="S11" s="8"/>
      <c r="T11" s="9"/>
    </row>
    <row r="12" spans="1:20" s="2" customFormat="1" ht="12" customHeight="1" x14ac:dyDescent="0.2">
      <c r="A12" s="1"/>
      <c r="B12" s="1"/>
      <c r="C12" s="1"/>
      <c r="D12" s="1"/>
      <c r="E12" s="1"/>
      <c r="M12" s="3"/>
      <c r="N12" s="3"/>
      <c r="O12" s="3"/>
      <c r="P12" s="3"/>
      <c r="Q12" s="3"/>
      <c r="R12" s="3"/>
      <c r="S12" s="3"/>
      <c r="T12" s="3"/>
    </row>
    <row r="13" spans="1:20" s="6" customFormat="1" ht="10.5" customHeight="1" x14ac:dyDescent="0.2">
      <c r="O13" s="7"/>
      <c r="S13" s="8"/>
      <c r="T13" s="9"/>
    </row>
    <row r="14" spans="1:20" s="6" customFormat="1" ht="10.5" customHeight="1" x14ac:dyDescent="0.2">
      <c r="O14" s="7"/>
      <c r="S14" s="8"/>
      <c r="T14" s="9"/>
    </row>
    <row r="15" spans="1:20" s="6" customFormat="1" ht="10.5" customHeight="1" x14ac:dyDescent="0.2">
      <c r="O15" s="7"/>
      <c r="S15" s="8"/>
      <c r="T15" s="9"/>
    </row>
    <row r="16" spans="1:20" s="6" customFormat="1" ht="10.5" customHeight="1" x14ac:dyDescent="0.2">
      <c r="O16" s="7"/>
      <c r="S16" s="8"/>
      <c r="T16" s="9"/>
    </row>
    <row r="17" spans="1:20" s="6" customFormat="1" ht="10.5" customHeight="1" x14ac:dyDescent="0.2">
      <c r="O17" s="7"/>
      <c r="S17" s="8"/>
      <c r="T17" s="9"/>
    </row>
    <row r="18" spans="1:20" s="6" customFormat="1" ht="10.5" customHeight="1" x14ac:dyDescent="0.2">
      <c r="O18" s="7"/>
      <c r="S18" s="8"/>
      <c r="T18" s="9"/>
    </row>
    <row r="19" spans="1:20" s="6" customFormat="1" ht="10.5" customHeight="1" x14ac:dyDescent="0.2">
      <c r="O19" s="7"/>
      <c r="S19" s="8"/>
      <c r="T19" s="9"/>
    </row>
    <row r="20" spans="1:20" s="6" customFormat="1" ht="10.5" customHeight="1" x14ac:dyDescent="0.2">
      <c r="O20" s="7"/>
      <c r="S20" s="8"/>
      <c r="T20" s="9"/>
    </row>
    <row r="21" spans="1:20" s="6" customFormat="1" ht="10.5" customHeight="1" x14ac:dyDescent="0.2">
      <c r="O21" s="7"/>
      <c r="S21" s="8"/>
      <c r="T21" s="9"/>
    </row>
    <row r="22" spans="1:20" s="6" customFormat="1" ht="10.5" customHeight="1" x14ac:dyDescent="0.2">
      <c r="O22" s="7"/>
      <c r="S22" s="8"/>
      <c r="T22" s="9"/>
    </row>
    <row r="23" spans="1:20" s="6" customFormat="1" ht="10.5" customHeight="1" x14ac:dyDescent="0.2">
      <c r="O23" s="7"/>
      <c r="S23" s="8"/>
      <c r="T23" s="9"/>
    </row>
    <row r="24" spans="1:20" s="6" customFormat="1" ht="10.5" customHeight="1" x14ac:dyDescent="0.2">
      <c r="O24" s="7"/>
      <c r="S24" s="8"/>
      <c r="T24" s="9"/>
    </row>
    <row r="25" spans="1:20" s="6" customFormat="1" ht="10.5" customHeight="1" x14ac:dyDescent="0.2">
      <c r="O25" s="7"/>
      <c r="S25" s="8"/>
      <c r="T25" s="9"/>
    </row>
    <row r="26" spans="1:20" s="6" customFormat="1" ht="10.5" customHeight="1" x14ac:dyDescent="0.2">
      <c r="O26" s="7"/>
      <c r="S26" s="8"/>
      <c r="T26" s="9"/>
    </row>
    <row r="27" spans="1:20" s="6" customFormat="1" ht="10.5" customHeight="1" x14ac:dyDescent="0.2">
      <c r="O27" s="7"/>
      <c r="S27" s="8"/>
      <c r="T27" s="9"/>
    </row>
    <row r="28" spans="1:20" s="6" customFormat="1" ht="10.5" customHeight="1" x14ac:dyDescent="0.2">
      <c r="O28" s="7"/>
      <c r="S28" s="8"/>
      <c r="T28" s="9"/>
    </row>
    <row r="29" spans="1:20" s="6" customFormat="1" ht="10.5" customHeight="1" x14ac:dyDescent="0.2">
      <c r="O29" s="7"/>
      <c r="S29" s="8"/>
      <c r="T29" s="9"/>
    </row>
    <row r="30" spans="1:20" s="46" customFormat="1" ht="36" customHeight="1" x14ac:dyDescent="0.2">
      <c r="A30" s="64" t="s">
        <v>18</v>
      </c>
      <c r="B30" s="64"/>
      <c r="C30" s="64"/>
      <c r="D30" s="64"/>
      <c r="E30" s="64"/>
      <c r="F30" s="64"/>
      <c r="G30" s="64"/>
      <c r="H30" s="64"/>
      <c r="I30" s="64"/>
      <c r="J30" s="64"/>
      <c r="K30" s="64"/>
      <c r="L30" s="64"/>
      <c r="M30" s="64"/>
      <c r="N30" s="64"/>
      <c r="O30" s="64"/>
      <c r="P30" s="64"/>
      <c r="Q30" s="64"/>
      <c r="R30" s="64"/>
      <c r="S30" s="64"/>
      <c r="T30" s="64"/>
    </row>
    <row r="31" spans="1:20" s="6" customFormat="1" ht="10.5" customHeight="1" x14ac:dyDescent="0.2">
      <c r="O31" s="7"/>
      <c r="S31" s="8"/>
      <c r="T31" s="9"/>
    </row>
    <row r="32" spans="1:20" s="6" customFormat="1" ht="10.5" customHeight="1" x14ac:dyDescent="0.2">
      <c r="O32" s="7"/>
      <c r="S32" s="8"/>
      <c r="T32" s="9"/>
    </row>
    <row r="33" spans="1:20" s="6" customFormat="1" ht="10.5" customHeight="1" x14ac:dyDescent="0.2">
      <c r="O33" s="7"/>
      <c r="S33" s="8"/>
      <c r="T33" s="9"/>
    </row>
    <row r="34" spans="1:20" s="6" customFormat="1" ht="24.95" customHeight="1" x14ac:dyDescent="0.3">
      <c r="A34" s="89" t="s">
        <v>12</v>
      </c>
      <c r="B34" s="89"/>
      <c r="C34" s="89"/>
      <c r="D34" s="89"/>
      <c r="E34" s="89"/>
      <c r="F34" s="89"/>
      <c r="G34" s="89"/>
      <c r="H34" s="89"/>
      <c r="I34" s="89"/>
      <c r="J34" s="89"/>
      <c r="K34" s="89"/>
      <c r="L34" s="89"/>
      <c r="M34" s="89"/>
      <c r="N34" s="89"/>
      <c r="O34" s="89"/>
      <c r="P34" s="89"/>
      <c r="Q34" s="89"/>
      <c r="R34" s="89"/>
      <c r="S34" s="89"/>
      <c r="T34" s="89"/>
    </row>
    <row r="35" spans="1:20" s="6" customFormat="1" ht="6" customHeight="1" x14ac:dyDescent="0.3">
      <c r="A35" s="36"/>
      <c r="B35" s="36"/>
      <c r="C35" s="36"/>
      <c r="D35" s="36"/>
      <c r="E35" s="36"/>
      <c r="F35" s="36"/>
      <c r="G35" s="36"/>
      <c r="H35" s="36"/>
      <c r="I35" s="36"/>
      <c r="J35" s="36"/>
      <c r="K35" s="36"/>
      <c r="L35" s="36"/>
      <c r="M35" s="36"/>
      <c r="N35" s="36"/>
      <c r="O35" s="37"/>
      <c r="P35" s="36"/>
      <c r="Q35" s="36"/>
      <c r="R35" s="36"/>
      <c r="S35" s="38"/>
      <c r="T35" s="39"/>
    </row>
    <row r="36" spans="1:20" s="6" customFormat="1" ht="24.95" customHeight="1" x14ac:dyDescent="0.3">
      <c r="A36" s="85"/>
      <c r="B36" s="85"/>
      <c r="C36" s="85"/>
      <c r="D36" s="85"/>
      <c r="E36" s="85"/>
      <c r="F36" s="85"/>
      <c r="G36" s="85"/>
      <c r="H36" s="85"/>
      <c r="I36" s="85"/>
      <c r="J36" s="85"/>
      <c r="K36" s="85"/>
      <c r="L36" s="85"/>
      <c r="M36" s="85"/>
      <c r="N36" s="85"/>
      <c r="O36" s="85"/>
      <c r="P36" s="85"/>
      <c r="Q36" s="85"/>
      <c r="R36" s="85"/>
      <c r="S36" s="85"/>
      <c r="T36" s="85"/>
    </row>
    <row r="40" spans="1:20" ht="22.5" customHeight="1" x14ac:dyDescent="0.2">
      <c r="A40" s="88" t="s">
        <v>47</v>
      </c>
      <c r="B40" s="88"/>
      <c r="C40" s="88"/>
      <c r="D40" s="88"/>
      <c r="E40" s="88"/>
      <c r="F40" s="88"/>
      <c r="G40" s="88"/>
      <c r="H40" s="88"/>
      <c r="I40" s="88"/>
      <c r="J40" s="88"/>
      <c r="K40" s="88"/>
      <c r="L40" s="88"/>
      <c r="M40" s="88"/>
      <c r="N40" s="88"/>
      <c r="O40" s="88"/>
      <c r="P40" s="88"/>
      <c r="Q40" s="88"/>
      <c r="R40" s="88"/>
      <c r="S40" s="88"/>
      <c r="T40" s="88"/>
    </row>
    <row r="61" spans="14:17" ht="14.25" customHeight="1" x14ac:dyDescent="0.2">
      <c r="N61" s="82"/>
      <c r="O61" s="82"/>
      <c r="P61" s="82"/>
      <c r="Q61" s="82"/>
    </row>
    <row r="63" spans="14:17" ht="10.5" customHeight="1" x14ac:dyDescent="0.2">
      <c r="N63" s="82"/>
      <c r="O63" s="82"/>
      <c r="P63" s="82"/>
      <c r="Q63" s="82"/>
    </row>
    <row r="68" spans="1:20" s="6" customFormat="1" ht="10.5" customHeight="1" x14ac:dyDescent="0.2">
      <c r="A68" s="14"/>
      <c r="N68" s="7"/>
    </row>
    <row r="69" spans="1:20" s="6" customFormat="1" ht="10.5" customHeight="1" x14ac:dyDescent="0.2">
      <c r="A69" s="14"/>
      <c r="N69" s="7"/>
    </row>
    <row r="74" spans="1:20" s="6" customFormat="1" ht="10.5" customHeight="1" x14ac:dyDescent="0.2">
      <c r="A74" s="14"/>
      <c r="N74" s="7"/>
    </row>
    <row r="75" spans="1:20" s="6" customFormat="1" ht="10.5" customHeight="1" x14ac:dyDescent="0.2">
      <c r="A75" s="14"/>
      <c r="N75" s="7"/>
    </row>
    <row r="76" spans="1:20" s="6" customFormat="1" ht="10.5" customHeight="1" x14ac:dyDescent="0.2">
      <c r="A76" s="14"/>
      <c r="N76" s="7"/>
    </row>
    <row r="77" spans="1:20" ht="18" customHeight="1" x14ac:dyDescent="0.2"/>
    <row r="78" spans="1:20" s="6" customFormat="1" ht="15" customHeight="1" x14ac:dyDescent="0.2">
      <c r="A78" s="73" t="s">
        <v>3</v>
      </c>
      <c r="B78" s="73"/>
      <c r="C78" s="71" t="s">
        <v>4</v>
      </c>
      <c r="D78" s="71"/>
      <c r="E78" s="71"/>
      <c r="F78" s="71"/>
      <c r="G78" s="71"/>
      <c r="H78" s="71"/>
      <c r="I78" s="71"/>
      <c r="J78" s="71"/>
      <c r="K78" s="71"/>
      <c r="L78" s="71"/>
      <c r="M78" s="40" t="s">
        <v>15</v>
      </c>
      <c r="N78" s="72" t="s">
        <v>5</v>
      </c>
      <c r="O78" s="72"/>
      <c r="P78" s="65" t="s">
        <v>6</v>
      </c>
      <c r="Q78" s="65"/>
      <c r="R78" s="65" t="s">
        <v>7</v>
      </c>
      <c r="S78" s="65"/>
      <c r="T78" s="65"/>
    </row>
    <row r="79" spans="1:20" s="6" customFormat="1" ht="9.9499999999999993" customHeight="1" x14ac:dyDescent="0.2">
      <c r="A79" s="14"/>
      <c r="N79" s="7"/>
    </row>
    <row r="80" spans="1:20" s="6" customFormat="1" ht="15" customHeight="1" x14ac:dyDescent="0.2">
      <c r="A80" s="74">
        <v>1</v>
      </c>
      <c r="B80" s="74"/>
      <c r="C80" s="48" t="s">
        <v>1</v>
      </c>
      <c r="D80" s="49"/>
      <c r="E80" s="50"/>
      <c r="F80" s="50"/>
      <c r="G80" s="50"/>
      <c r="H80" s="50"/>
      <c r="I80" s="50"/>
      <c r="J80" s="50"/>
      <c r="K80" s="50"/>
      <c r="L80" s="50"/>
      <c r="M80" s="50"/>
      <c r="N80" s="51"/>
      <c r="O80" s="50"/>
      <c r="P80" s="50"/>
      <c r="Q80" s="52"/>
      <c r="R80" s="52"/>
      <c r="S80" s="52"/>
      <c r="T80" s="52"/>
    </row>
    <row r="81" spans="1:20" s="6" customFormat="1" ht="9.9499999999999993" customHeight="1" x14ac:dyDescent="0.2">
      <c r="A81" s="14"/>
      <c r="N81" s="7"/>
      <c r="T81" s="22"/>
    </row>
    <row r="82" spans="1:20" s="6" customFormat="1" ht="107.25" customHeight="1" x14ac:dyDescent="0.2">
      <c r="A82" s="19">
        <f>A80</f>
        <v>1</v>
      </c>
      <c r="B82" s="20">
        <v>1</v>
      </c>
      <c r="C82" s="78" t="s">
        <v>35</v>
      </c>
      <c r="D82" s="78"/>
      <c r="E82" s="78"/>
      <c r="F82" s="78"/>
      <c r="G82" s="78"/>
      <c r="H82" s="78"/>
      <c r="I82" s="78"/>
      <c r="J82" s="78"/>
      <c r="K82" s="78"/>
      <c r="L82" s="78"/>
      <c r="M82" s="10" t="s">
        <v>13</v>
      </c>
      <c r="N82" s="66">
        <f>4.5*2</f>
        <v>9</v>
      </c>
      <c r="O82" s="66"/>
      <c r="P82" s="66"/>
      <c r="Q82" s="66"/>
      <c r="R82" s="67">
        <f>N82*P82</f>
        <v>0</v>
      </c>
      <c r="S82" s="67"/>
      <c r="T82" s="67"/>
    </row>
    <row r="83" spans="1:20" s="6" customFormat="1" ht="9.9499999999999993" customHeight="1" x14ac:dyDescent="0.2">
      <c r="A83" s="14"/>
      <c r="N83" s="7"/>
    </row>
    <row r="84" spans="1:20" s="6" customFormat="1" ht="173.25" customHeight="1" x14ac:dyDescent="0.2">
      <c r="A84" s="19">
        <f>A80</f>
        <v>1</v>
      </c>
      <c r="B84" s="20">
        <v>2</v>
      </c>
      <c r="C84" s="78" t="s">
        <v>36</v>
      </c>
      <c r="D84" s="78"/>
      <c r="E84" s="78"/>
      <c r="F84" s="78"/>
      <c r="G84" s="78"/>
      <c r="H84" s="78"/>
      <c r="I84" s="78"/>
      <c r="J84" s="78"/>
      <c r="K84" s="78"/>
      <c r="L84" s="78"/>
      <c r="M84" s="10" t="s">
        <v>13</v>
      </c>
      <c r="N84" s="66">
        <f>5.5*2</f>
        <v>11</v>
      </c>
      <c r="O84" s="66"/>
      <c r="P84" s="66"/>
      <c r="Q84" s="66"/>
      <c r="R84" s="67">
        <f>N84*P84</f>
        <v>0</v>
      </c>
      <c r="S84" s="67"/>
      <c r="T84" s="67"/>
    </row>
    <row r="85" spans="1:20" s="6" customFormat="1" ht="9.9499999999999993" customHeight="1" x14ac:dyDescent="0.2">
      <c r="A85" s="14"/>
      <c r="N85" s="7"/>
    </row>
    <row r="86" spans="1:20" s="6" customFormat="1" ht="114" customHeight="1" x14ac:dyDescent="0.2">
      <c r="A86" s="19">
        <f>A80</f>
        <v>1</v>
      </c>
      <c r="B86" s="20">
        <v>3</v>
      </c>
      <c r="C86" s="77" t="s">
        <v>34</v>
      </c>
      <c r="D86" s="78"/>
      <c r="E86" s="78"/>
      <c r="F86" s="78"/>
      <c r="G86" s="78"/>
      <c r="H86" s="78"/>
      <c r="I86" s="78"/>
      <c r="J86" s="78"/>
      <c r="K86" s="78"/>
      <c r="L86" s="78"/>
      <c r="M86" s="10" t="s">
        <v>13</v>
      </c>
      <c r="N86" s="66">
        <f>0.8*2</f>
        <v>1.6</v>
      </c>
      <c r="O86" s="66"/>
      <c r="P86" s="66"/>
      <c r="Q86" s="66"/>
      <c r="R86" s="67">
        <f>N86*P86</f>
        <v>0</v>
      </c>
      <c r="S86" s="67"/>
      <c r="T86" s="67"/>
    </row>
    <row r="87" spans="1:20" s="6" customFormat="1" ht="9.9499999999999993" customHeight="1" x14ac:dyDescent="0.2">
      <c r="A87" s="14"/>
      <c r="N87" s="7"/>
    </row>
    <row r="88" spans="1:20" s="6" customFormat="1" ht="117" customHeight="1" x14ac:dyDescent="0.2">
      <c r="A88" s="19">
        <f>A80</f>
        <v>1</v>
      </c>
      <c r="B88" s="20">
        <v>4</v>
      </c>
      <c r="C88" s="77" t="s">
        <v>37</v>
      </c>
      <c r="D88" s="78"/>
      <c r="E88" s="78"/>
      <c r="F88" s="78"/>
      <c r="G88" s="78"/>
      <c r="H88" s="78"/>
      <c r="I88" s="78"/>
      <c r="J88" s="78"/>
      <c r="K88" s="78"/>
      <c r="L88" s="78"/>
      <c r="M88" s="10" t="s">
        <v>13</v>
      </c>
      <c r="N88" s="66">
        <f>3.5*2</f>
        <v>7</v>
      </c>
      <c r="O88" s="66"/>
      <c r="P88" s="66"/>
      <c r="Q88" s="66"/>
      <c r="R88" s="67">
        <f>N88*P88</f>
        <v>0</v>
      </c>
      <c r="S88" s="67"/>
      <c r="T88" s="67"/>
    </row>
    <row r="89" spans="1:20" s="6" customFormat="1" ht="9.9499999999999993" customHeight="1" x14ac:dyDescent="0.2">
      <c r="A89" s="14"/>
      <c r="N89" s="7"/>
    </row>
    <row r="90" spans="1:20" s="6" customFormat="1" ht="9.9499999999999993" customHeight="1" x14ac:dyDescent="0.2">
      <c r="A90" s="14"/>
      <c r="N90" s="7"/>
    </row>
    <row r="91" spans="1:20" s="6" customFormat="1" ht="21" customHeight="1" x14ac:dyDescent="0.2">
      <c r="A91" s="14"/>
      <c r="C91" s="80" t="str">
        <f xml:space="preserve"> "UKUPNO " &amp; C80</f>
        <v>UKUPNO ZEMLJANI RADOVI</v>
      </c>
      <c r="D91" s="80"/>
      <c r="E91" s="80"/>
      <c r="F91" s="80"/>
      <c r="G91" s="80"/>
      <c r="H91" s="80"/>
      <c r="I91" s="80"/>
      <c r="J91" s="80"/>
      <c r="K91" s="80"/>
      <c r="L91" s="80"/>
      <c r="M91" s="80"/>
      <c r="N91" s="80"/>
      <c r="O91" s="80"/>
      <c r="P91" s="80"/>
      <c r="Q91" s="80"/>
      <c r="R91" s="68">
        <f>SUM(R82:T90)</f>
        <v>0</v>
      </c>
      <c r="S91" s="69"/>
      <c r="T91" s="70"/>
    </row>
    <row r="92" spans="1:20" s="6" customFormat="1" ht="9.9499999999999993" customHeight="1" x14ac:dyDescent="0.2">
      <c r="A92" s="14"/>
      <c r="N92" s="7"/>
    </row>
    <row r="93" spans="1:20" s="6" customFormat="1" ht="24.75" customHeight="1" x14ac:dyDescent="0.2">
      <c r="A93" s="14"/>
      <c r="N93" s="7"/>
    </row>
    <row r="94" spans="1:20" s="6" customFormat="1" ht="15" customHeight="1" x14ac:dyDescent="0.2">
      <c r="A94" s="73" t="s">
        <v>3</v>
      </c>
      <c r="B94" s="73"/>
      <c r="C94" s="71" t="s">
        <v>4</v>
      </c>
      <c r="D94" s="71"/>
      <c r="E94" s="71"/>
      <c r="F94" s="71"/>
      <c r="G94" s="71"/>
      <c r="H94" s="71"/>
      <c r="I94" s="71"/>
      <c r="J94" s="71"/>
      <c r="K94" s="71"/>
      <c r="L94" s="71"/>
      <c r="M94" s="40" t="s">
        <v>15</v>
      </c>
      <c r="N94" s="72" t="s">
        <v>5</v>
      </c>
      <c r="O94" s="72"/>
      <c r="P94" s="65" t="s">
        <v>6</v>
      </c>
      <c r="Q94" s="65"/>
      <c r="R94" s="65" t="s">
        <v>7</v>
      </c>
      <c r="S94" s="65"/>
      <c r="T94" s="65"/>
    </row>
    <row r="95" spans="1:20" s="6" customFormat="1" ht="9.9499999999999993" customHeight="1" x14ac:dyDescent="0.2">
      <c r="A95" s="14"/>
      <c r="N95" s="7"/>
    </row>
    <row r="96" spans="1:20" s="6" customFormat="1" ht="15" customHeight="1" x14ac:dyDescent="0.2">
      <c r="A96" s="74">
        <v>2</v>
      </c>
      <c r="B96" s="74"/>
      <c r="C96" s="48" t="s">
        <v>2</v>
      </c>
      <c r="D96" s="49"/>
      <c r="E96" s="50"/>
      <c r="F96" s="50"/>
      <c r="G96" s="50"/>
      <c r="H96" s="50"/>
      <c r="I96" s="50"/>
      <c r="J96" s="50"/>
      <c r="K96" s="50"/>
      <c r="L96" s="50"/>
      <c r="M96" s="50"/>
      <c r="N96" s="51"/>
      <c r="O96" s="50"/>
      <c r="P96" s="50"/>
      <c r="Q96" s="81"/>
      <c r="R96" s="81"/>
      <c r="S96" s="81"/>
      <c r="T96" s="81"/>
    </row>
    <row r="97" spans="1:23" s="6" customFormat="1" ht="9.9499999999999993" customHeight="1" x14ac:dyDescent="0.2">
      <c r="A97" s="14"/>
      <c r="N97" s="7"/>
      <c r="T97" s="22"/>
    </row>
    <row r="98" spans="1:23" s="6" customFormat="1" ht="52.5" customHeight="1" x14ac:dyDescent="0.2">
      <c r="A98" s="19">
        <f>A96</f>
        <v>2</v>
      </c>
      <c r="B98" s="20">
        <v>1</v>
      </c>
      <c r="C98" s="77" t="s">
        <v>21</v>
      </c>
      <c r="D98" s="78"/>
      <c r="E98" s="78"/>
      <c r="F98" s="78"/>
      <c r="G98" s="78"/>
      <c r="H98" s="78"/>
      <c r="I98" s="78"/>
      <c r="J98" s="78"/>
      <c r="K98" s="78"/>
      <c r="L98" s="78"/>
      <c r="M98" s="10" t="s">
        <v>20</v>
      </c>
      <c r="N98" s="66">
        <f>6*2</f>
        <v>12</v>
      </c>
      <c r="O98" s="66"/>
      <c r="P98" s="66"/>
      <c r="Q98" s="66"/>
      <c r="R98" s="67">
        <f>N98*P98</f>
        <v>0</v>
      </c>
      <c r="S98" s="67"/>
      <c r="T98" s="67"/>
    </row>
    <row r="99" spans="1:23" s="6" customFormat="1" ht="9.9499999999999993" customHeight="1" x14ac:dyDescent="0.2">
      <c r="A99" s="14"/>
      <c r="N99" s="7"/>
      <c r="T99" s="22"/>
    </row>
    <row r="100" spans="1:23" s="6" customFormat="1" ht="77.25" customHeight="1" x14ac:dyDescent="0.2">
      <c r="A100" s="19">
        <f>A96</f>
        <v>2</v>
      </c>
      <c r="B100" s="20">
        <v>2</v>
      </c>
      <c r="C100" s="77" t="s">
        <v>38</v>
      </c>
      <c r="D100" s="78"/>
      <c r="E100" s="78"/>
      <c r="F100" s="78"/>
      <c r="G100" s="78"/>
      <c r="H100" s="78"/>
      <c r="I100" s="78"/>
      <c r="J100" s="78"/>
      <c r="K100" s="78"/>
      <c r="L100" s="78"/>
      <c r="M100" s="10"/>
      <c r="N100" s="66"/>
      <c r="O100" s="66"/>
      <c r="P100" s="66"/>
      <c r="Q100" s="66"/>
      <c r="R100" s="86">
        <f>N100*P100</f>
        <v>0</v>
      </c>
      <c r="S100" s="86"/>
      <c r="T100" s="86"/>
    </row>
    <row r="101" spans="1:23" s="6" customFormat="1" ht="15.95" customHeight="1" x14ac:dyDescent="0.2">
      <c r="A101" s="14"/>
      <c r="C101" s="9" t="s">
        <v>8</v>
      </c>
      <c r="D101" s="79" t="s">
        <v>39</v>
      </c>
      <c r="E101" s="79"/>
      <c r="F101" s="79"/>
      <c r="G101" s="79"/>
      <c r="H101" s="79"/>
      <c r="I101" s="79"/>
      <c r="J101" s="79"/>
      <c r="K101" s="79"/>
      <c r="M101" s="10" t="s">
        <v>13</v>
      </c>
      <c r="N101" s="66">
        <f>4.8*2</f>
        <v>9.6</v>
      </c>
      <c r="O101" s="66"/>
      <c r="P101" s="66"/>
      <c r="Q101" s="66"/>
      <c r="R101" s="67">
        <f>N101*P101</f>
        <v>0</v>
      </c>
      <c r="S101" s="67"/>
      <c r="T101" s="67"/>
      <c r="U101" s="91"/>
      <c r="V101" s="91"/>
      <c r="W101" s="25"/>
    </row>
    <row r="102" spans="1:23" s="6" customFormat="1" ht="9.9499999999999993" customHeight="1" x14ac:dyDescent="0.2">
      <c r="A102" s="14"/>
      <c r="C102" s="9"/>
      <c r="D102" s="23"/>
      <c r="E102" s="23"/>
      <c r="F102" s="23"/>
      <c r="G102" s="23"/>
      <c r="H102" s="23"/>
      <c r="I102" s="23"/>
      <c r="J102" s="23"/>
      <c r="K102" s="23"/>
      <c r="L102" s="10"/>
      <c r="N102" s="24"/>
      <c r="O102" s="25"/>
    </row>
    <row r="103" spans="1:23" s="6" customFormat="1" ht="93" customHeight="1" x14ac:dyDescent="0.2">
      <c r="A103" s="19">
        <f>A96</f>
        <v>2</v>
      </c>
      <c r="B103" s="20">
        <v>3</v>
      </c>
      <c r="C103" s="77" t="s">
        <v>40</v>
      </c>
      <c r="D103" s="78"/>
      <c r="E103" s="78"/>
      <c r="F103" s="78"/>
      <c r="G103" s="78"/>
      <c r="H103" s="78"/>
      <c r="I103" s="78"/>
      <c r="J103" s="78"/>
      <c r="K103" s="78"/>
      <c r="L103" s="78"/>
      <c r="M103" s="10"/>
      <c r="N103" s="76"/>
      <c r="O103" s="76"/>
      <c r="P103" s="66"/>
      <c r="Q103" s="66"/>
      <c r="R103" s="86">
        <f>N103*P103</f>
        <v>0</v>
      </c>
      <c r="S103" s="86"/>
      <c r="T103" s="86"/>
    </row>
    <row r="104" spans="1:23" s="6" customFormat="1" ht="15.95" customHeight="1" x14ac:dyDescent="0.2">
      <c r="A104" s="14"/>
      <c r="C104" s="9" t="s">
        <v>8</v>
      </c>
      <c r="D104" s="79" t="s">
        <v>10</v>
      </c>
      <c r="E104" s="79"/>
      <c r="F104" s="79"/>
      <c r="G104" s="79"/>
      <c r="H104" s="79"/>
      <c r="I104" s="79"/>
      <c r="J104" s="79"/>
      <c r="K104" s="79"/>
      <c r="M104" s="10" t="s">
        <v>13</v>
      </c>
      <c r="N104" s="66">
        <f>0.6*2</f>
        <v>1.2</v>
      </c>
      <c r="O104" s="66"/>
      <c r="P104" s="66"/>
      <c r="Q104" s="66"/>
      <c r="R104" s="67">
        <f>N104*P104</f>
        <v>0</v>
      </c>
      <c r="S104" s="67"/>
      <c r="T104" s="67"/>
      <c r="U104" s="25"/>
      <c r="W104" s="25"/>
    </row>
    <row r="105" spans="1:23" s="6" customFormat="1" ht="15.95" customHeight="1" x14ac:dyDescent="0.2">
      <c r="A105" s="14"/>
      <c r="C105" s="9" t="s">
        <v>8</v>
      </c>
      <c r="D105" s="79" t="s">
        <v>9</v>
      </c>
      <c r="E105" s="79"/>
      <c r="F105" s="79"/>
      <c r="G105" s="79"/>
      <c r="H105" s="79"/>
      <c r="I105" s="79"/>
      <c r="J105" s="79"/>
      <c r="K105" s="79"/>
      <c r="M105" s="10" t="s">
        <v>14</v>
      </c>
      <c r="N105" s="66">
        <f>6*2</f>
        <v>12</v>
      </c>
      <c r="O105" s="66"/>
      <c r="P105" s="66"/>
      <c r="Q105" s="66"/>
      <c r="R105" s="67">
        <f>N105*P105</f>
        <v>0</v>
      </c>
      <c r="S105" s="67"/>
      <c r="T105" s="67"/>
    </row>
    <row r="106" spans="1:23" s="6" customFormat="1" ht="15.95" customHeight="1" x14ac:dyDescent="0.2">
      <c r="A106" s="14"/>
      <c r="C106" s="9" t="s">
        <v>8</v>
      </c>
      <c r="D106" s="79" t="s">
        <v>41</v>
      </c>
      <c r="E106" s="79"/>
      <c r="F106" s="79"/>
      <c r="G106" s="79"/>
      <c r="H106" s="79"/>
      <c r="I106" s="79"/>
      <c r="J106" s="79"/>
      <c r="K106" s="79"/>
      <c r="M106" s="10" t="s">
        <v>11</v>
      </c>
      <c r="N106" s="66">
        <f>N104*110</f>
        <v>132</v>
      </c>
      <c r="O106" s="66"/>
      <c r="P106" s="66"/>
      <c r="Q106" s="66"/>
      <c r="R106" s="67">
        <f>N106*P106</f>
        <v>0</v>
      </c>
      <c r="S106" s="67"/>
      <c r="T106" s="67"/>
    </row>
    <row r="107" spans="1:23" s="6" customFormat="1" ht="9.9499999999999993" customHeight="1" x14ac:dyDescent="0.2">
      <c r="A107" s="14"/>
      <c r="C107" s="9"/>
      <c r="D107" s="23"/>
      <c r="E107" s="23"/>
      <c r="F107" s="23"/>
      <c r="G107" s="23"/>
      <c r="H107" s="23"/>
      <c r="I107" s="23"/>
      <c r="J107" s="23"/>
      <c r="K107" s="23"/>
      <c r="L107" s="10"/>
      <c r="N107" s="24"/>
      <c r="O107" s="25"/>
    </row>
    <row r="108" spans="1:23" s="6" customFormat="1" ht="97.5" customHeight="1" x14ac:dyDescent="0.2">
      <c r="A108" s="19">
        <f>A96</f>
        <v>2</v>
      </c>
      <c r="B108" s="20">
        <v>2</v>
      </c>
      <c r="C108" s="77" t="s">
        <v>29</v>
      </c>
      <c r="D108" s="78"/>
      <c r="E108" s="78"/>
      <c r="F108" s="78"/>
      <c r="G108" s="78"/>
      <c r="H108" s="78"/>
      <c r="I108" s="78"/>
      <c r="J108" s="78"/>
      <c r="K108" s="78"/>
      <c r="L108" s="78"/>
      <c r="M108" s="10"/>
      <c r="N108" s="76"/>
      <c r="O108" s="76"/>
      <c r="P108" s="66"/>
      <c r="Q108" s="66"/>
      <c r="R108" s="86">
        <f>N108*P108</f>
        <v>0</v>
      </c>
      <c r="S108" s="86"/>
      <c r="T108" s="86"/>
    </row>
    <row r="109" spans="1:23" s="6" customFormat="1" ht="15.95" customHeight="1" x14ac:dyDescent="0.2">
      <c r="A109" s="14"/>
      <c r="C109" s="9" t="s">
        <v>8</v>
      </c>
      <c r="D109" s="79" t="s">
        <v>10</v>
      </c>
      <c r="E109" s="79"/>
      <c r="F109" s="79"/>
      <c r="G109" s="79"/>
      <c r="H109" s="79"/>
      <c r="I109" s="79"/>
      <c r="J109" s="79"/>
      <c r="K109" s="79"/>
      <c r="M109" s="10" t="s">
        <v>13</v>
      </c>
      <c r="N109" s="66">
        <f>3.2*2</f>
        <v>6.4</v>
      </c>
      <c r="O109" s="66"/>
      <c r="P109" s="66"/>
      <c r="Q109" s="66"/>
      <c r="R109" s="67">
        <f>N109*P109</f>
        <v>0</v>
      </c>
      <c r="S109" s="67"/>
      <c r="T109" s="67"/>
    </row>
    <row r="110" spans="1:23" s="6" customFormat="1" ht="15.95" customHeight="1" x14ac:dyDescent="0.2">
      <c r="A110" s="14"/>
      <c r="C110" s="9" t="s">
        <v>8</v>
      </c>
      <c r="D110" s="79" t="s">
        <v>9</v>
      </c>
      <c r="E110" s="79"/>
      <c r="F110" s="79"/>
      <c r="G110" s="79"/>
      <c r="H110" s="79"/>
      <c r="I110" s="79"/>
      <c r="J110" s="79"/>
      <c r="K110" s="79"/>
      <c r="M110" s="10" t="s">
        <v>14</v>
      </c>
      <c r="N110" s="66">
        <f>3*2</f>
        <v>6</v>
      </c>
      <c r="O110" s="66"/>
      <c r="P110" s="66"/>
      <c r="Q110" s="66"/>
      <c r="R110" s="67">
        <f>N110*P110</f>
        <v>0</v>
      </c>
      <c r="S110" s="67"/>
      <c r="T110" s="67"/>
    </row>
    <row r="111" spans="1:23" s="6" customFormat="1" ht="15.95" customHeight="1" x14ac:dyDescent="0.2">
      <c r="A111" s="14"/>
      <c r="C111" s="9" t="s">
        <v>8</v>
      </c>
      <c r="D111" s="79" t="s">
        <v>16</v>
      </c>
      <c r="E111" s="79"/>
      <c r="F111" s="79"/>
      <c r="G111" s="79"/>
      <c r="H111" s="79"/>
      <c r="I111" s="79"/>
      <c r="J111" s="79"/>
      <c r="K111" s="79"/>
      <c r="M111" s="10" t="s">
        <v>11</v>
      </c>
      <c r="N111" s="66">
        <f>100*2</f>
        <v>200</v>
      </c>
      <c r="O111" s="66"/>
      <c r="P111" s="66"/>
      <c r="Q111" s="66"/>
      <c r="R111" s="67">
        <f>N111*P111</f>
        <v>0</v>
      </c>
      <c r="S111" s="67"/>
      <c r="T111" s="67"/>
    </row>
    <row r="112" spans="1:23" s="6" customFormat="1" ht="9.9499999999999993" customHeight="1" x14ac:dyDescent="0.2">
      <c r="A112" s="14"/>
      <c r="C112" s="9"/>
      <c r="D112" s="23"/>
      <c r="E112" s="23"/>
      <c r="F112" s="23"/>
      <c r="G112" s="23"/>
      <c r="H112" s="23"/>
      <c r="I112" s="23"/>
      <c r="J112" s="23"/>
      <c r="K112" s="23"/>
      <c r="L112" s="10"/>
      <c r="N112" s="24"/>
      <c r="O112" s="25"/>
    </row>
    <row r="113" spans="1:20" s="6" customFormat="1" ht="9.9499999999999993" customHeight="1" x14ac:dyDescent="0.2">
      <c r="A113" s="14"/>
      <c r="N113" s="7"/>
    </row>
    <row r="114" spans="1:20" s="6" customFormat="1" ht="21" customHeight="1" x14ac:dyDescent="0.2">
      <c r="A114" s="14"/>
      <c r="C114" s="80" t="str">
        <f xml:space="preserve"> "UKUPNO " &amp; C96</f>
        <v>UKUPNO BETONSKI I ARMIRANOBETONSKI RADOVI</v>
      </c>
      <c r="D114" s="80"/>
      <c r="E114" s="80"/>
      <c r="F114" s="80"/>
      <c r="G114" s="80"/>
      <c r="H114" s="80"/>
      <c r="I114" s="80"/>
      <c r="J114" s="80"/>
      <c r="K114" s="80"/>
      <c r="L114" s="80"/>
      <c r="M114" s="80"/>
      <c r="N114" s="80"/>
      <c r="O114" s="80"/>
      <c r="P114" s="80"/>
      <c r="Q114" s="80"/>
      <c r="R114" s="68">
        <f>SUM(R98:T113)</f>
        <v>0</v>
      </c>
      <c r="S114" s="69"/>
      <c r="T114" s="70"/>
    </row>
    <row r="115" spans="1:20" s="6" customFormat="1" ht="9.9499999999999993" customHeight="1" x14ac:dyDescent="0.2">
      <c r="A115" s="14"/>
      <c r="N115" s="7"/>
    </row>
    <row r="116" spans="1:20" s="6" customFormat="1" ht="26.25" customHeight="1" x14ac:dyDescent="0.2">
      <c r="A116" s="14"/>
      <c r="N116" s="7"/>
    </row>
    <row r="117" spans="1:20" s="6" customFormat="1" ht="15" customHeight="1" x14ac:dyDescent="0.2">
      <c r="A117" s="73" t="s">
        <v>3</v>
      </c>
      <c r="B117" s="73"/>
      <c r="C117" s="71" t="s">
        <v>4</v>
      </c>
      <c r="D117" s="71"/>
      <c r="E117" s="71"/>
      <c r="F117" s="71"/>
      <c r="G117" s="71"/>
      <c r="H117" s="71"/>
      <c r="I117" s="71"/>
      <c r="J117" s="71"/>
      <c r="K117" s="71"/>
      <c r="L117" s="71"/>
      <c r="M117" s="40" t="s">
        <v>15</v>
      </c>
      <c r="N117" s="72" t="s">
        <v>5</v>
      </c>
      <c r="O117" s="72"/>
      <c r="P117" s="65" t="s">
        <v>6</v>
      </c>
      <c r="Q117" s="65"/>
      <c r="R117" s="65" t="s">
        <v>7</v>
      </c>
      <c r="S117" s="65"/>
      <c r="T117" s="65"/>
    </row>
    <row r="118" spans="1:20" s="6" customFormat="1" ht="9.9499999999999993" customHeight="1" x14ac:dyDescent="0.2">
      <c r="A118" s="14"/>
      <c r="N118" s="7"/>
    </row>
    <row r="119" spans="1:20" s="6" customFormat="1" ht="15" customHeight="1" x14ac:dyDescent="0.2">
      <c r="A119" s="74">
        <v>3</v>
      </c>
      <c r="B119" s="74"/>
      <c r="C119" s="48" t="s">
        <v>22</v>
      </c>
      <c r="D119" s="49"/>
      <c r="E119" s="50"/>
      <c r="F119" s="50"/>
      <c r="G119" s="50"/>
      <c r="H119" s="50"/>
      <c r="I119" s="50"/>
      <c r="J119" s="50"/>
      <c r="K119" s="50"/>
      <c r="L119" s="50"/>
      <c r="M119" s="50"/>
      <c r="N119" s="51"/>
      <c r="O119" s="50"/>
      <c r="P119" s="50"/>
      <c r="Q119" s="52"/>
      <c r="R119" s="52"/>
      <c r="S119" s="52"/>
      <c r="T119" s="52"/>
    </row>
    <row r="120" spans="1:20" s="6" customFormat="1" ht="9.9499999999999993" customHeight="1" x14ac:dyDescent="0.2">
      <c r="A120" s="14"/>
      <c r="N120" s="18"/>
    </row>
    <row r="121" spans="1:20" s="6" customFormat="1" ht="156.75" customHeight="1" x14ac:dyDescent="0.2">
      <c r="A121" s="19">
        <f>A119</f>
        <v>3</v>
      </c>
      <c r="B121" s="20">
        <v>1</v>
      </c>
      <c r="C121" s="77" t="s">
        <v>42</v>
      </c>
      <c r="D121" s="78"/>
      <c r="E121" s="78"/>
      <c r="F121" s="78"/>
      <c r="G121" s="78"/>
      <c r="H121" s="78"/>
      <c r="I121" s="78"/>
      <c r="J121" s="78"/>
      <c r="K121" s="78"/>
      <c r="L121" s="78"/>
      <c r="M121" s="10" t="s">
        <v>13</v>
      </c>
      <c r="N121" s="66">
        <f>1.8*2</f>
        <v>3.6</v>
      </c>
      <c r="O121" s="66"/>
      <c r="P121" s="66"/>
      <c r="Q121" s="66"/>
      <c r="R121" s="67">
        <f>N121*P121</f>
        <v>0</v>
      </c>
      <c r="S121" s="67"/>
      <c r="T121" s="67"/>
    </row>
    <row r="122" spans="1:20" s="6" customFormat="1" ht="9.9499999999999993" customHeight="1" x14ac:dyDescent="0.2">
      <c r="A122" s="14"/>
      <c r="B122" s="26"/>
      <c r="C122" s="27"/>
      <c r="D122" s="23"/>
      <c r="N122" s="18"/>
    </row>
    <row r="123" spans="1:20" s="6" customFormat="1" ht="119.25" customHeight="1" x14ac:dyDescent="0.2">
      <c r="A123" s="19">
        <f>A119</f>
        <v>3</v>
      </c>
      <c r="B123" s="20">
        <v>2</v>
      </c>
      <c r="C123" s="77" t="s">
        <v>30</v>
      </c>
      <c r="D123" s="78"/>
      <c r="E123" s="78"/>
      <c r="F123" s="78"/>
      <c r="G123" s="78"/>
      <c r="H123" s="78"/>
      <c r="I123" s="78"/>
      <c r="J123" s="78"/>
      <c r="K123" s="78"/>
      <c r="L123" s="78"/>
      <c r="M123" s="10" t="s">
        <v>14</v>
      </c>
      <c r="N123" s="66">
        <f>38*2</f>
        <v>76</v>
      </c>
      <c r="O123" s="66"/>
      <c r="P123" s="66"/>
      <c r="Q123" s="66"/>
      <c r="R123" s="67">
        <f>N123*P123</f>
        <v>0</v>
      </c>
      <c r="S123" s="67"/>
      <c r="T123" s="67"/>
    </row>
    <row r="124" spans="1:20" s="6" customFormat="1" ht="9.9499999999999993" customHeight="1" x14ac:dyDescent="0.2">
      <c r="A124" s="14"/>
      <c r="B124" s="26"/>
      <c r="C124" s="27"/>
      <c r="D124" s="23"/>
      <c r="N124" s="18"/>
    </row>
    <row r="125" spans="1:20" s="6" customFormat="1" ht="84.75" customHeight="1" x14ac:dyDescent="0.2">
      <c r="A125" s="19">
        <f>A119</f>
        <v>3</v>
      </c>
      <c r="B125" s="20">
        <v>3</v>
      </c>
      <c r="C125" s="77" t="s">
        <v>23</v>
      </c>
      <c r="D125" s="78"/>
      <c r="E125" s="78"/>
      <c r="F125" s="78"/>
      <c r="G125" s="78"/>
      <c r="H125" s="78"/>
      <c r="I125" s="78"/>
      <c r="J125" s="78"/>
      <c r="K125" s="78"/>
      <c r="L125" s="78"/>
      <c r="M125" s="10" t="s">
        <v>14</v>
      </c>
      <c r="N125" s="66">
        <f>38*2</f>
        <v>76</v>
      </c>
      <c r="O125" s="66"/>
      <c r="P125" s="66"/>
      <c r="Q125" s="66"/>
      <c r="R125" s="67">
        <f>N125*P125</f>
        <v>0</v>
      </c>
      <c r="S125" s="67"/>
      <c r="T125" s="67"/>
    </row>
    <row r="126" spans="1:20" s="6" customFormat="1" ht="9.9499999999999993" customHeight="1" x14ac:dyDescent="0.2">
      <c r="A126" s="14"/>
      <c r="B126" s="26"/>
      <c r="C126" s="27"/>
      <c r="D126" s="23"/>
      <c r="N126" s="18"/>
    </row>
    <row r="127" spans="1:20" s="6" customFormat="1" ht="86.25" customHeight="1" x14ac:dyDescent="0.2">
      <c r="A127" s="19">
        <f>A119</f>
        <v>3</v>
      </c>
      <c r="B127" s="20">
        <v>4</v>
      </c>
      <c r="C127" s="77" t="s">
        <v>24</v>
      </c>
      <c r="D127" s="78"/>
      <c r="E127" s="78"/>
      <c r="F127" s="78"/>
      <c r="G127" s="78"/>
      <c r="H127" s="78"/>
      <c r="I127" s="78"/>
      <c r="J127" s="78"/>
      <c r="K127" s="78"/>
      <c r="L127" s="78"/>
      <c r="M127" s="10" t="s">
        <v>14</v>
      </c>
      <c r="N127" s="66">
        <f>38*2</f>
        <v>76</v>
      </c>
      <c r="O127" s="66"/>
      <c r="P127" s="66"/>
      <c r="Q127" s="66"/>
      <c r="R127" s="67">
        <f>N127*P127</f>
        <v>0</v>
      </c>
      <c r="S127" s="67"/>
      <c r="T127" s="67"/>
    </row>
    <row r="128" spans="1:20" s="6" customFormat="1" ht="9.9499999999999993" customHeight="1" x14ac:dyDescent="0.2">
      <c r="A128" s="14"/>
      <c r="N128" s="7"/>
    </row>
    <row r="129" spans="1:24" s="6" customFormat="1" ht="9.9499999999999993" customHeight="1" x14ac:dyDescent="0.2">
      <c r="A129" s="14"/>
      <c r="N129" s="7"/>
    </row>
    <row r="130" spans="1:24" s="6" customFormat="1" ht="21" customHeight="1" x14ac:dyDescent="0.2">
      <c r="A130" s="14"/>
      <c r="C130" s="80" t="str">
        <f xml:space="preserve"> "UKUPNO " &amp; C119</f>
        <v>UKUPNO TESARSKI RADOVI</v>
      </c>
      <c r="D130" s="80"/>
      <c r="E130" s="80"/>
      <c r="F130" s="80"/>
      <c r="G130" s="80"/>
      <c r="H130" s="80"/>
      <c r="I130" s="80"/>
      <c r="J130" s="80"/>
      <c r="K130" s="80"/>
      <c r="L130" s="80"/>
      <c r="M130" s="80"/>
      <c r="N130" s="80"/>
      <c r="O130" s="80"/>
      <c r="P130" s="80"/>
      <c r="Q130" s="80"/>
      <c r="R130" s="68">
        <f>SUM(R121:R129)</f>
        <v>0</v>
      </c>
      <c r="S130" s="69"/>
      <c r="T130" s="70"/>
    </row>
    <row r="131" spans="1:24" s="6" customFormat="1" ht="9.9499999999999993" customHeight="1" x14ac:dyDescent="0.2">
      <c r="A131" s="14"/>
      <c r="N131" s="7"/>
    </row>
    <row r="132" spans="1:24" s="6" customFormat="1" ht="24.75" customHeight="1" x14ac:dyDescent="0.2">
      <c r="A132" s="14"/>
      <c r="N132" s="7"/>
    </row>
    <row r="133" spans="1:24" s="6" customFormat="1" ht="15" customHeight="1" x14ac:dyDescent="0.2">
      <c r="A133" s="73" t="s">
        <v>3</v>
      </c>
      <c r="B133" s="73"/>
      <c r="C133" s="71" t="s">
        <v>4</v>
      </c>
      <c r="D133" s="71"/>
      <c r="E133" s="71"/>
      <c r="F133" s="71"/>
      <c r="G133" s="71"/>
      <c r="H133" s="71"/>
      <c r="I133" s="71"/>
      <c r="J133" s="71"/>
      <c r="K133" s="71"/>
      <c r="L133" s="71"/>
      <c r="M133" s="40" t="s">
        <v>15</v>
      </c>
      <c r="N133" s="72" t="s">
        <v>5</v>
      </c>
      <c r="O133" s="72"/>
      <c r="P133" s="65" t="s">
        <v>6</v>
      </c>
      <c r="Q133" s="65"/>
      <c r="R133" s="65" t="s">
        <v>7</v>
      </c>
      <c r="S133" s="65"/>
      <c r="T133" s="65"/>
    </row>
    <row r="134" spans="1:24" s="6" customFormat="1" ht="9.9499999999999993" customHeight="1" x14ac:dyDescent="0.2">
      <c r="A134" s="14"/>
      <c r="N134" s="7"/>
    </row>
    <row r="135" spans="1:24" s="6" customFormat="1" ht="15" customHeight="1" x14ac:dyDescent="0.2">
      <c r="A135" s="74">
        <v>4</v>
      </c>
      <c r="B135" s="74"/>
      <c r="C135" s="48" t="s">
        <v>25</v>
      </c>
      <c r="D135" s="49"/>
      <c r="E135" s="50"/>
      <c r="F135" s="50"/>
      <c r="G135" s="50"/>
      <c r="H135" s="50"/>
      <c r="I135" s="50"/>
      <c r="J135" s="50"/>
      <c r="K135" s="50"/>
      <c r="L135" s="50"/>
      <c r="M135" s="50"/>
      <c r="N135" s="51"/>
      <c r="O135" s="50"/>
      <c r="P135" s="50"/>
      <c r="Q135" s="81"/>
      <c r="R135" s="81"/>
      <c r="S135" s="81"/>
      <c r="T135" s="81"/>
    </row>
    <row r="136" spans="1:24" s="6" customFormat="1" ht="9.9499999999999993" customHeight="1" x14ac:dyDescent="0.2">
      <c r="A136" s="14"/>
      <c r="B136" s="26"/>
      <c r="C136" s="27"/>
      <c r="D136" s="23"/>
      <c r="N136" s="18"/>
    </row>
    <row r="137" spans="1:24" s="6" customFormat="1" ht="69.75" customHeight="1" x14ac:dyDescent="0.2">
      <c r="A137" s="19">
        <f>A135</f>
        <v>4</v>
      </c>
      <c r="B137" s="20">
        <v>1</v>
      </c>
      <c r="C137" s="77" t="s">
        <v>31</v>
      </c>
      <c r="D137" s="78"/>
      <c r="E137" s="78"/>
      <c r="F137" s="78"/>
      <c r="G137" s="78"/>
      <c r="H137" s="78"/>
      <c r="I137" s="78"/>
      <c r="J137" s="78"/>
      <c r="K137" s="78"/>
      <c r="L137" s="78"/>
      <c r="M137" s="10" t="s">
        <v>13</v>
      </c>
      <c r="N137" s="66">
        <f>38*2</f>
        <v>76</v>
      </c>
      <c r="O137" s="66"/>
      <c r="P137" s="66"/>
      <c r="Q137" s="66"/>
      <c r="R137" s="67">
        <f>N137*P137</f>
        <v>0</v>
      </c>
      <c r="S137" s="67"/>
      <c r="T137" s="67"/>
    </row>
    <row r="138" spans="1:24" s="6" customFormat="1" ht="9.9499999999999993" customHeight="1" x14ac:dyDescent="0.2">
      <c r="A138" s="14"/>
      <c r="B138" s="26"/>
      <c r="C138" s="27"/>
      <c r="D138" s="23"/>
      <c r="N138" s="18"/>
    </row>
    <row r="139" spans="1:24" s="6" customFormat="1" ht="54" customHeight="1" x14ac:dyDescent="0.2">
      <c r="A139" s="19">
        <f>A135</f>
        <v>4</v>
      </c>
      <c r="B139" s="20">
        <v>2</v>
      </c>
      <c r="C139" s="77" t="s">
        <v>32</v>
      </c>
      <c r="D139" s="78"/>
      <c r="E139" s="78"/>
      <c r="F139" s="78"/>
      <c r="G139" s="78"/>
      <c r="H139" s="78"/>
      <c r="I139" s="78"/>
      <c r="J139" s="78"/>
      <c r="K139" s="78"/>
      <c r="L139" s="78"/>
      <c r="M139" s="10" t="s">
        <v>19</v>
      </c>
      <c r="N139" s="66">
        <f>7.5*2</f>
        <v>15</v>
      </c>
      <c r="O139" s="66"/>
      <c r="P139" s="66"/>
      <c r="Q139" s="66"/>
      <c r="R139" s="67">
        <f>N139*P139</f>
        <v>0</v>
      </c>
      <c r="S139" s="67"/>
      <c r="T139" s="67"/>
    </row>
    <row r="140" spans="1:24" s="6" customFormat="1" ht="9.9499999999999993" customHeight="1" x14ac:dyDescent="0.2">
      <c r="A140" s="14"/>
      <c r="C140" s="9"/>
      <c r="D140" s="23"/>
      <c r="E140" s="23"/>
      <c r="F140" s="23"/>
      <c r="G140" s="23"/>
      <c r="H140" s="23"/>
      <c r="I140" s="23"/>
      <c r="J140" s="23"/>
      <c r="K140" s="23"/>
      <c r="M140" s="10"/>
      <c r="N140" s="21"/>
      <c r="O140" s="21"/>
      <c r="P140" s="21"/>
      <c r="Q140" s="21"/>
      <c r="R140" s="22"/>
      <c r="S140" s="22"/>
      <c r="T140" s="22"/>
      <c r="U140" s="43"/>
      <c r="V140" s="42"/>
      <c r="X140" s="41"/>
    </row>
    <row r="141" spans="1:24" s="6" customFormat="1" ht="9.9499999999999993" customHeight="1" x14ac:dyDescent="0.2">
      <c r="A141" s="14"/>
      <c r="N141" s="7"/>
    </row>
    <row r="142" spans="1:24" s="6" customFormat="1" ht="21" customHeight="1" x14ac:dyDescent="0.2">
      <c r="A142" s="14"/>
      <c r="C142" s="80" t="str">
        <f xml:space="preserve"> "UKUPNO " &amp; C135</f>
        <v>UKUPNO KROVOPOKRIVAČKI  RADOVI</v>
      </c>
      <c r="D142" s="80"/>
      <c r="E142" s="80"/>
      <c r="F142" s="80"/>
      <c r="G142" s="80"/>
      <c r="H142" s="80"/>
      <c r="I142" s="80"/>
      <c r="J142" s="80"/>
      <c r="K142" s="80"/>
      <c r="L142" s="80"/>
      <c r="M142" s="80"/>
      <c r="N142" s="80"/>
      <c r="O142" s="80"/>
      <c r="P142" s="80"/>
      <c r="Q142" s="80"/>
      <c r="R142" s="68">
        <f>SUM(R137:R141)</f>
        <v>0</v>
      </c>
      <c r="S142" s="69"/>
      <c r="T142" s="70"/>
    </row>
    <row r="143" spans="1:24" s="6" customFormat="1" ht="9.9499999999999993" customHeight="1" x14ac:dyDescent="0.2">
      <c r="A143" s="14"/>
      <c r="N143" s="7"/>
    </row>
    <row r="144" spans="1:24" s="6" customFormat="1" ht="15" customHeight="1" x14ac:dyDescent="0.2">
      <c r="A144" s="14"/>
      <c r="N144" s="7"/>
    </row>
    <row r="145" spans="1:24" s="6" customFormat="1" ht="15" customHeight="1" x14ac:dyDescent="0.2">
      <c r="A145" s="73" t="s">
        <v>3</v>
      </c>
      <c r="B145" s="73"/>
      <c r="C145" s="71" t="s">
        <v>4</v>
      </c>
      <c r="D145" s="71"/>
      <c r="E145" s="71"/>
      <c r="F145" s="71"/>
      <c r="G145" s="71"/>
      <c r="H145" s="71"/>
      <c r="I145" s="71"/>
      <c r="J145" s="71"/>
      <c r="K145" s="71"/>
      <c r="L145" s="71"/>
      <c r="M145" s="40" t="s">
        <v>15</v>
      </c>
      <c r="N145" s="72" t="s">
        <v>5</v>
      </c>
      <c r="O145" s="72"/>
      <c r="P145" s="65" t="s">
        <v>6</v>
      </c>
      <c r="Q145" s="65"/>
      <c r="R145" s="65" t="s">
        <v>7</v>
      </c>
      <c r="S145" s="65"/>
      <c r="T145" s="65"/>
    </row>
    <row r="146" spans="1:24" s="6" customFormat="1" ht="9.9499999999999993" customHeight="1" x14ac:dyDescent="0.2">
      <c r="A146" s="14"/>
      <c r="N146" s="7"/>
    </row>
    <row r="147" spans="1:24" s="6" customFormat="1" ht="15" customHeight="1" x14ac:dyDescent="0.2">
      <c r="A147" s="74">
        <v>5</v>
      </c>
      <c r="B147" s="74"/>
      <c r="C147" s="48" t="s">
        <v>26</v>
      </c>
      <c r="D147" s="49"/>
      <c r="E147" s="50"/>
      <c r="F147" s="50"/>
      <c r="G147" s="50"/>
      <c r="H147" s="50"/>
      <c r="I147" s="50"/>
      <c r="J147" s="50"/>
      <c r="K147" s="50"/>
      <c r="L147" s="50"/>
      <c r="M147" s="50"/>
      <c r="N147" s="51"/>
      <c r="O147" s="50"/>
      <c r="P147" s="50"/>
      <c r="Q147" s="81"/>
      <c r="R147" s="81"/>
      <c r="S147" s="81"/>
      <c r="T147" s="81"/>
    </row>
    <row r="148" spans="1:24" s="6" customFormat="1" ht="9.9499999999999993" customHeight="1" x14ac:dyDescent="0.2">
      <c r="A148" s="14"/>
      <c r="B148" s="26"/>
      <c r="C148" s="27"/>
      <c r="D148" s="23"/>
      <c r="N148" s="18"/>
    </row>
    <row r="149" spans="1:24" s="6" customFormat="1" ht="60.75" customHeight="1" x14ac:dyDescent="0.2">
      <c r="A149" s="19">
        <f>A147</f>
        <v>5</v>
      </c>
      <c r="B149" s="20">
        <v>1</v>
      </c>
      <c r="C149" s="90" t="s">
        <v>33</v>
      </c>
      <c r="D149" s="78"/>
      <c r="E149" s="78"/>
      <c r="F149" s="78"/>
      <c r="G149" s="78"/>
      <c r="H149" s="78"/>
      <c r="I149" s="78"/>
      <c r="J149" s="78"/>
      <c r="K149" s="78"/>
      <c r="L149" s="78"/>
      <c r="M149" s="10" t="s">
        <v>19</v>
      </c>
      <c r="N149" s="66">
        <f>10*2</f>
        <v>20</v>
      </c>
      <c r="O149" s="66"/>
      <c r="P149" s="66"/>
      <c r="Q149" s="66"/>
      <c r="R149" s="67">
        <f>N149*P149</f>
        <v>0</v>
      </c>
      <c r="S149" s="67"/>
      <c r="T149" s="67"/>
    </row>
    <row r="150" spans="1:24" s="6" customFormat="1" ht="9.9499999999999993" customHeight="1" x14ac:dyDescent="0.2">
      <c r="A150" s="14"/>
      <c r="B150" s="26"/>
      <c r="C150" s="27"/>
      <c r="D150" s="23"/>
      <c r="N150" s="18"/>
    </row>
    <row r="151" spans="1:24" s="6" customFormat="1" ht="108.75" customHeight="1" x14ac:dyDescent="0.2">
      <c r="A151" s="19">
        <f>A147</f>
        <v>5</v>
      </c>
      <c r="B151" s="20">
        <v>2</v>
      </c>
      <c r="C151" s="77" t="s">
        <v>27</v>
      </c>
      <c r="D151" s="78"/>
      <c r="E151" s="78"/>
      <c r="F151" s="78"/>
      <c r="G151" s="78"/>
      <c r="H151" s="78"/>
      <c r="I151" s="78"/>
      <c r="J151" s="78"/>
      <c r="K151" s="78"/>
      <c r="L151" s="78"/>
      <c r="M151" s="10" t="s">
        <v>19</v>
      </c>
      <c r="N151" s="66">
        <f>14.5*2</f>
        <v>29</v>
      </c>
      <c r="O151" s="66"/>
      <c r="P151" s="66"/>
      <c r="Q151" s="66"/>
      <c r="R151" s="67">
        <f>N151*P151</f>
        <v>0</v>
      </c>
      <c r="S151" s="67"/>
      <c r="T151" s="67"/>
    </row>
    <row r="152" spans="1:24" s="6" customFormat="1" ht="9.9499999999999993" customHeight="1" x14ac:dyDescent="0.2">
      <c r="A152" s="14"/>
      <c r="B152" s="26"/>
      <c r="C152" s="27"/>
      <c r="D152" s="23"/>
      <c r="N152" s="18"/>
    </row>
    <row r="153" spans="1:24" s="6" customFormat="1" ht="106.5" customHeight="1" x14ac:dyDescent="0.2">
      <c r="A153" s="19">
        <f>A147</f>
        <v>5</v>
      </c>
      <c r="B153" s="20">
        <v>3</v>
      </c>
      <c r="C153" s="77" t="s">
        <v>28</v>
      </c>
      <c r="D153" s="78"/>
      <c r="E153" s="78"/>
      <c r="F153" s="78"/>
      <c r="G153" s="78"/>
      <c r="H153" s="78"/>
      <c r="I153" s="78"/>
      <c r="J153" s="78"/>
      <c r="K153" s="78"/>
      <c r="L153" s="78"/>
      <c r="M153" s="10" t="s">
        <v>19</v>
      </c>
      <c r="N153" s="66">
        <f>6*2</f>
        <v>12</v>
      </c>
      <c r="O153" s="66"/>
      <c r="P153" s="66"/>
      <c r="Q153" s="66"/>
      <c r="R153" s="67">
        <f>N153*P153</f>
        <v>0</v>
      </c>
      <c r="S153" s="67"/>
      <c r="T153" s="67"/>
    </row>
    <row r="154" spans="1:24" s="6" customFormat="1" ht="9.9499999999999993" customHeight="1" x14ac:dyDescent="0.2">
      <c r="A154" s="14"/>
      <c r="C154" s="9"/>
      <c r="D154" s="23"/>
      <c r="E154" s="23"/>
      <c r="F154" s="23"/>
      <c r="G154" s="23"/>
      <c r="H154" s="23"/>
      <c r="I154" s="23"/>
      <c r="J154" s="23"/>
      <c r="K154" s="23"/>
      <c r="M154" s="10"/>
      <c r="N154" s="21"/>
      <c r="O154" s="21"/>
      <c r="P154" s="21"/>
      <c r="Q154" s="21"/>
      <c r="R154" s="22"/>
      <c r="S154" s="22"/>
      <c r="T154" s="22"/>
      <c r="U154" s="43"/>
      <c r="V154" s="42"/>
      <c r="X154" s="41"/>
    </row>
    <row r="155" spans="1:24" s="6" customFormat="1" ht="9.9499999999999993" customHeight="1" x14ac:dyDescent="0.2">
      <c r="A155" s="14"/>
      <c r="N155" s="7"/>
    </row>
    <row r="156" spans="1:24" s="6" customFormat="1" ht="21" customHeight="1" x14ac:dyDescent="0.2">
      <c r="A156" s="14"/>
      <c r="C156" s="80" t="str">
        <f xml:space="preserve"> "UKUPNO " &amp; C147</f>
        <v>UKUPNO LIMARSKI RADOVI</v>
      </c>
      <c r="D156" s="80"/>
      <c r="E156" s="80"/>
      <c r="F156" s="80"/>
      <c r="G156" s="80"/>
      <c r="H156" s="80"/>
      <c r="I156" s="80"/>
      <c r="J156" s="80"/>
      <c r="K156" s="80"/>
      <c r="L156" s="80"/>
      <c r="M156" s="80"/>
      <c r="N156" s="80"/>
      <c r="O156" s="80"/>
      <c r="P156" s="80"/>
      <c r="Q156" s="80"/>
      <c r="R156" s="68">
        <f>SUM(R149:R155)</f>
        <v>0</v>
      </c>
      <c r="S156" s="69"/>
      <c r="T156" s="70"/>
    </row>
    <row r="157" spans="1:24" s="6" customFormat="1" ht="9.9499999999999993" customHeight="1" x14ac:dyDescent="0.2">
      <c r="A157" s="14"/>
      <c r="N157" s="7"/>
    </row>
    <row r="158" spans="1:24" s="6" customFormat="1" ht="15" customHeight="1" x14ac:dyDescent="0.2">
      <c r="A158" s="14"/>
      <c r="N158" s="7"/>
    </row>
    <row r="159" spans="1:24" s="6" customFormat="1" ht="15" customHeight="1" x14ac:dyDescent="0.2">
      <c r="A159" s="73" t="s">
        <v>3</v>
      </c>
      <c r="B159" s="73"/>
      <c r="C159" s="71" t="s">
        <v>4</v>
      </c>
      <c r="D159" s="71"/>
      <c r="E159" s="71"/>
      <c r="F159" s="71"/>
      <c r="G159" s="71"/>
      <c r="H159" s="71"/>
      <c r="I159" s="71"/>
      <c r="J159" s="71"/>
      <c r="K159" s="71"/>
      <c r="L159" s="71"/>
      <c r="M159" s="40" t="s">
        <v>15</v>
      </c>
      <c r="N159" s="72" t="s">
        <v>5</v>
      </c>
      <c r="O159" s="72"/>
      <c r="P159" s="65" t="s">
        <v>6</v>
      </c>
      <c r="Q159" s="65"/>
      <c r="R159" s="65" t="s">
        <v>7</v>
      </c>
      <c r="S159" s="65"/>
      <c r="T159" s="65"/>
    </row>
    <row r="160" spans="1:24" s="6" customFormat="1" ht="9.9499999999999993" customHeight="1" x14ac:dyDescent="0.2">
      <c r="A160" s="14"/>
      <c r="N160" s="7"/>
    </row>
    <row r="161" spans="1:24" s="6" customFormat="1" ht="15" customHeight="1" x14ac:dyDescent="0.2">
      <c r="A161" s="74">
        <v>6</v>
      </c>
      <c r="B161" s="74"/>
      <c r="C161" s="48" t="s">
        <v>43</v>
      </c>
      <c r="D161" s="49"/>
      <c r="E161" s="50"/>
      <c r="F161" s="50"/>
      <c r="G161" s="50"/>
      <c r="H161" s="50"/>
      <c r="I161" s="50"/>
      <c r="J161" s="50"/>
      <c r="K161" s="50"/>
      <c r="L161" s="50"/>
      <c r="M161" s="50"/>
      <c r="N161" s="51"/>
      <c r="O161" s="50"/>
      <c r="P161" s="50"/>
      <c r="Q161" s="81"/>
      <c r="R161" s="81"/>
      <c r="S161" s="81"/>
      <c r="T161" s="81"/>
    </row>
    <row r="162" spans="1:24" s="6" customFormat="1" ht="9.9499999999999993" customHeight="1" x14ac:dyDescent="0.2">
      <c r="A162" s="14"/>
      <c r="B162" s="26"/>
      <c r="C162" s="27"/>
      <c r="D162" s="23"/>
      <c r="N162" s="18"/>
    </row>
    <row r="163" spans="1:24" s="6" customFormat="1" ht="119.25" customHeight="1" x14ac:dyDescent="0.2">
      <c r="A163" s="19">
        <f>A161</f>
        <v>6</v>
      </c>
      <c r="B163" s="20">
        <v>1</v>
      </c>
      <c r="C163" s="77" t="s">
        <v>46</v>
      </c>
      <c r="D163" s="77"/>
      <c r="E163" s="77"/>
      <c r="F163" s="77"/>
      <c r="G163" s="77"/>
      <c r="H163" s="77"/>
      <c r="I163" s="77"/>
      <c r="J163" s="77"/>
      <c r="K163" s="77"/>
      <c r="L163" s="77"/>
      <c r="M163" s="10" t="s">
        <v>13</v>
      </c>
      <c r="N163" s="66">
        <v>68</v>
      </c>
      <c r="O163" s="66"/>
      <c r="P163" s="66"/>
      <c r="Q163" s="66"/>
      <c r="R163" s="67">
        <f>N163*P163</f>
        <v>0</v>
      </c>
      <c r="S163" s="67"/>
      <c r="T163" s="67"/>
    </row>
    <row r="164" spans="1:24" s="6" customFormat="1" ht="9.9499999999999993" customHeight="1" x14ac:dyDescent="0.2">
      <c r="A164" s="14"/>
      <c r="B164" s="26"/>
      <c r="C164" s="27"/>
      <c r="D164" s="23"/>
      <c r="N164" s="18"/>
    </row>
    <row r="165" spans="1:24" s="6" customFormat="1" ht="133.5" customHeight="1" x14ac:dyDescent="0.2">
      <c r="A165" s="19">
        <f>A161</f>
        <v>6</v>
      </c>
      <c r="B165" s="20">
        <v>2</v>
      </c>
      <c r="C165" s="77" t="s">
        <v>44</v>
      </c>
      <c r="D165" s="78"/>
      <c r="E165" s="78"/>
      <c r="F165" s="78"/>
      <c r="G165" s="78"/>
      <c r="H165" s="78"/>
      <c r="I165" s="78"/>
      <c r="J165" s="78"/>
      <c r="K165" s="78"/>
      <c r="L165" s="78"/>
      <c r="M165" s="10" t="s">
        <v>13</v>
      </c>
      <c r="N165" s="66">
        <v>61</v>
      </c>
      <c r="O165" s="66"/>
      <c r="P165" s="66"/>
      <c r="Q165" s="66"/>
      <c r="R165" s="67">
        <f>N165*P165</f>
        <v>0</v>
      </c>
      <c r="S165" s="67"/>
      <c r="T165" s="67"/>
    </row>
    <row r="166" spans="1:24" s="6" customFormat="1" ht="9.9499999999999993" customHeight="1" x14ac:dyDescent="0.2">
      <c r="A166" s="14"/>
      <c r="B166" s="26"/>
      <c r="C166" s="27"/>
      <c r="D166" s="23"/>
      <c r="N166" s="18"/>
    </row>
    <row r="167" spans="1:24" s="6" customFormat="1" ht="90" customHeight="1" x14ac:dyDescent="0.2">
      <c r="A167" s="19">
        <f>A161</f>
        <v>6</v>
      </c>
      <c r="B167" s="20">
        <v>3</v>
      </c>
      <c r="C167" s="77" t="s">
        <v>45</v>
      </c>
      <c r="D167" s="78"/>
      <c r="E167" s="78"/>
      <c r="F167" s="78"/>
      <c r="G167" s="78"/>
      <c r="H167" s="78"/>
      <c r="I167" s="78"/>
      <c r="J167" s="78"/>
      <c r="K167" s="78"/>
      <c r="L167" s="78"/>
      <c r="M167" s="10"/>
      <c r="N167" s="66"/>
      <c r="O167" s="66"/>
      <c r="P167" s="66"/>
      <c r="Q167" s="66"/>
      <c r="R167" s="67"/>
      <c r="S167" s="67"/>
      <c r="T167" s="67"/>
    </row>
    <row r="168" spans="1:24" s="6" customFormat="1" ht="15.95" customHeight="1" x14ac:dyDescent="0.2">
      <c r="A168" s="14"/>
      <c r="C168" s="9" t="s">
        <v>8</v>
      </c>
      <c r="D168" s="79" t="s">
        <v>10</v>
      </c>
      <c r="E168" s="79"/>
      <c r="F168" s="79"/>
      <c r="G168" s="79"/>
      <c r="H168" s="79"/>
      <c r="I168" s="79"/>
      <c r="J168" s="79"/>
      <c r="K168" s="79"/>
      <c r="M168" s="10" t="s">
        <v>13</v>
      </c>
      <c r="N168" s="66">
        <v>19</v>
      </c>
      <c r="O168" s="66"/>
      <c r="P168" s="66"/>
      <c r="Q168" s="66"/>
      <c r="R168" s="67">
        <f>N168*P168</f>
        <v>0</v>
      </c>
      <c r="S168" s="67"/>
      <c r="T168" s="67"/>
    </row>
    <row r="169" spans="1:24" s="6" customFormat="1" ht="15.95" customHeight="1" x14ac:dyDescent="0.2">
      <c r="A169" s="14"/>
      <c r="C169" s="9" t="s">
        <v>8</v>
      </c>
      <c r="D169" s="79" t="s">
        <v>9</v>
      </c>
      <c r="E169" s="79"/>
      <c r="F169" s="79"/>
      <c r="G169" s="79"/>
      <c r="H169" s="79"/>
      <c r="I169" s="79"/>
      <c r="J169" s="79"/>
      <c r="K169" s="79"/>
      <c r="M169" s="10" t="s">
        <v>14</v>
      </c>
      <c r="N169" s="66">
        <v>32</v>
      </c>
      <c r="O169" s="66"/>
      <c r="P169" s="66"/>
      <c r="Q169" s="66"/>
      <c r="R169" s="67">
        <f>N169*P169</f>
        <v>0</v>
      </c>
      <c r="S169" s="67"/>
      <c r="T169" s="67"/>
    </row>
    <row r="170" spans="1:24" s="6" customFormat="1" ht="15.95" customHeight="1" x14ac:dyDescent="0.2">
      <c r="A170" s="14"/>
      <c r="C170" s="9" t="s">
        <v>8</v>
      </c>
      <c r="D170" s="79" t="s">
        <v>16</v>
      </c>
      <c r="E170" s="79"/>
      <c r="F170" s="79"/>
      <c r="G170" s="79"/>
      <c r="H170" s="79"/>
      <c r="I170" s="79"/>
      <c r="J170" s="79"/>
      <c r="K170" s="79"/>
      <c r="M170" s="10" t="s">
        <v>11</v>
      </c>
      <c r="N170" s="66">
        <v>560</v>
      </c>
      <c r="O170" s="66"/>
      <c r="P170" s="66"/>
      <c r="Q170" s="66"/>
      <c r="R170" s="67">
        <f>N170*P170</f>
        <v>0</v>
      </c>
      <c r="S170" s="67"/>
      <c r="T170" s="67"/>
    </row>
    <row r="171" spans="1:24" s="6" customFormat="1" ht="9.9499999999999993" customHeight="1" x14ac:dyDescent="0.2">
      <c r="A171" s="14"/>
      <c r="C171" s="9"/>
      <c r="D171" s="23"/>
      <c r="E171" s="23"/>
      <c r="F171" s="23"/>
      <c r="G171" s="23"/>
      <c r="H171" s="23"/>
      <c r="I171" s="23"/>
      <c r="J171" s="23"/>
      <c r="K171" s="23"/>
      <c r="M171" s="10"/>
      <c r="N171" s="21"/>
      <c r="O171" s="21"/>
      <c r="P171" s="21"/>
      <c r="Q171" s="21"/>
      <c r="R171" s="22"/>
      <c r="S171" s="22"/>
      <c r="T171" s="22"/>
      <c r="U171" s="43"/>
      <c r="V171" s="42"/>
      <c r="X171" s="41"/>
    </row>
    <row r="172" spans="1:24" s="6" customFormat="1" ht="9.9499999999999993" customHeight="1" x14ac:dyDescent="0.2">
      <c r="A172" s="14"/>
      <c r="N172" s="7"/>
    </row>
    <row r="173" spans="1:24" s="6" customFormat="1" ht="21" customHeight="1" x14ac:dyDescent="0.2">
      <c r="A173" s="14"/>
      <c r="C173" s="80" t="str">
        <f xml:space="preserve"> "UKUPNO " &amp; C161</f>
        <v>UKUPNO OSTALI RADOVI</v>
      </c>
      <c r="D173" s="80"/>
      <c r="E173" s="80"/>
      <c r="F173" s="80"/>
      <c r="G173" s="80"/>
      <c r="H173" s="80"/>
      <c r="I173" s="80"/>
      <c r="J173" s="80"/>
      <c r="K173" s="80"/>
      <c r="L173" s="80"/>
      <c r="M173" s="80"/>
      <c r="N173" s="80"/>
      <c r="O173" s="80"/>
      <c r="P173" s="80"/>
      <c r="Q173" s="80"/>
      <c r="R173" s="68">
        <f>SUM(R163:R172)</f>
        <v>0</v>
      </c>
      <c r="S173" s="69"/>
      <c r="T173" s="70"/>
    </row>
    <row r="177" spans="2:20" ht="12.75" x14ac:dyDescent="0.2">
      <c r="B177" s="23"/>
      <c r="C177" s="27" t="s">
        <v>0</v>
      </c>
      <c r="D177" s="6"/>
      <c r="E177" s="6"/>
      <c r="F177" s="6"/>
      <c r="G177" s="6"/>
      <c r="H177" s="6"/>
      <c r="I177" s="6"/>
      <c r="J177" s="6"/>
      <c r="K177" s="6"/>
      <c r="L177" s="6"/>
      <c r="M177" s="6"/>
      <c r="N177" s="6"/>
      <c r="O177" s="28"/>
      <c r="P177" s="18"/>
      <c r="Q177" s="6"/>
      <c r="R177" s="6"/>
      <c r="S177" s="6"/>
      <c r="T177" s="8"/>
    </row>
    <row r="178" spans="2:20" ht="10.5" customHeight="1" x14ac:dyDescent="0.2">
      <c r="B178" s="23"/>
      <c r="C178" s="27"/>
      <c r="D178" s="6"/>
      <c r="E178" s="6"/>
      <c r="F178" s="6"/>
      <c r="G178" s="6"/>
      <c r="H178" s="6"/>
      <c r="I178" s="6"/>
      <c r="J178" s="6"/>
      <c r="K178" s="6"/>
      <c r="L178" s="6"/>
      <c r="M178" s="6"/>
      <c r="N178" s="6"/>
      <c r="O178" s="28"/>
      <c r="P178" s="18"/>
      <c r="Q178" s="6"/>
      <c r="R178" s="6"/>
      <c r="S178" s="6"/>
      <c r="T178" s="8"/>
    </row>
    <row r="179" spans="2:20" ht="12.75" x14ac:dyDescent="0.2">
      <c r="B179" s="23"/>
      <c r="C179" s="29">
        <f>A36</f>
        <v>0</v>
      </c>
      <c r="D179" s="6"/>
      <c r="E179" s="6"/>
      <c r="F179" s="6"/>
      <c r="G179" s="6"/>
      <c r="H179" s="6"/>
      <c r="I179" s="6"/>
      <c r="J179" s="6"/>
      <c r="K179" s="6"/>
      <c r="L179" s="6"/>
      <c r="M179" s="6"/>
      <c r="N179" s="6"/>
      <c r="O179" s="28"/>
      <c r="P179" s="18"/>
      <c r="Q179" s="6"/>
      <c r="R179" s="6"/>
      <c r="S179" s="6"/>
      <c r="T179" s="8"/>
    </row>
    <row r="180" spans="2:20" ht="10.5" customHeight="1" x14ac:dyDescent="0.2">
      <c r="B180" s="23"/>
      <c r="C180" s="27"/>
      <c r="D180" s="6"/>
      <c r="E180" s="6"/>
      <c r="F180" s="6"/>
      <c r="G180" s="6"/>
      <c r="H180" s="6"/>
      <c r="I180" s="6"/>
      <c r="J180" s="6"/>
      <c r="K180" s="6"/>
      <c r="L180" s="6"/>
      <c r="M180" s="6"/>
      <c r="N180" s="6"/>
      <c r="O180" s="28"/>
      <c r="P180" s="18"/>
      <c r="Q180" s="6"/>
      <c r="R180" s="6"/>
      <c r="S180" s="6"/>
      <c r="T180" s="8"/>
    </row>
    <row r="181" spans="2:20" ht="9.9499999999999993" customHeight="1" x14ac:dyDescent="0.2">
      <c r="B181" s="30"/>
      <c r="C181" s="6"/>
      <c r="D181" s="6"/>
      <c r="E181" s="6"/>
      <c r="F181" s="6"/>
      <c r="G181" s="6"/>
      <c r="H181" s="6"/>
      <c r="I181" s="6"/>
      <c r="J181" s="6"/>
      <c r="K181" s="6"/>
      <c r="L181" s="6"/>
      <c r="M181" s="6"/>
      <c r="N181" s="6"/>
      <c r="O181" s="6"/>
      <c r="P181" s="7"/>
      <c r="Q181" s="6"/>
      <c r="R181" s="6"/>
      <c r="S181" s="6"/>
      <c r="T181" s="8"/>
    </row>
    <row r="182" spans="2:20" ht="18" customHeight="1" x14ac:dyDescent="0.2">
      <c r="B182" s="31">
        <f>A80</f>
        <v>1</v>
      </c>
      <c r="C182" s="32" t="str">
        <f>C80</f>
        <v>ZEMLJANI RADOVI</v>
      </c>
      <c r="D182" s="15"/>
      <c r="E182" s="16"/>
      <c r="F182" s="16"/>
      <c r="G182" s="16"/>
      <c r="H182" s="16"/>
      <c r="I182" s="16"/>
      <c r="J182" s="16"/>
      <c r="K182" s="16"/>
      <c r="L182" s="16"/>
      <c r="M182" s="16"/>
      <c r="N182" s="17"/>
      <c r="O182" s="16"/>
      <c r="P182" s="17"/>
      <c r="Q182" s="84">
        <f>R91</f>
        <v>0</v>
      </c>
      <c r="R182" s="84"/>
      <c r="S182" s="84"/>
      <c r="T182" s="84"/>
    </row>
    <row r="183" spans="2:20" ht="9.9499999999999993" customHeight="1" x14ac:dyDescent="0.2">
      <c r="B183" s="30"/>
      <c r="C183" s="6"/>
      <c r="D183" s="6"/>
      <c r="E183" s="6"/>
      <c r="F183" s="6"/>
      <c r="G183" s="6"/>
      <c r="H183" s="6"/>
      <c r="I183" s="6"/>
      <c r="J183" s="6"/>
      <c r="K183" s="6"/>
      <c r="L183" s="6"/>
      <c r="M183" s="6"/>
      <c r="N183" s="6"/>
      <c r="O183" s="6"/>
      <c r="P183" s="7"/>
      <c r="Q183" s="6"/>
      <c r="R183" s="6"/>
      <c r="S183" s="6"/>
      <c r="T183" s="8"/>
    </row>
    <row r="184" spans="2:20" ht="18" customHeight="1" x14ac:dyDescent="0.2">
      <c r="B184" s="31">
        <f>A96</f>
        <v>2</v>
      </c>
      <c r="C184" s="32" t="str">
        <f>C96</f>
        <v>BETONSKI I ARMIRANOBETONSKI RADOVI</v>
      </c>
      <c r="D184" s="15"/>
      <c r="E184" s="16"/>
      <c r="F184" s="16"/>
      <c r="G184" s="16"/>
      <c r="H184" s="16"/>
      <c r="I184" s="16"/>
      <c r="J184" s="16"/>
      <c r="K184" s="16"/>
      <c r="L184" s="16"/>
      <c r="M184" s="16"/>
      <c r="N184" s="17"/>
      <c r="O184" s="16"/>
      <c r="P184" s="17"/>
      <c r="Q184" s="84">
        <f>R114</f>
        <v>0</v>
      </c>
      <c r="R184" s="84"/>
      <c r="S184" s="84"/>
      <c r="T184" s="84"/>
    </row>
    <row r="185" spans="2:20" ht="9.9499999999999993" customHeight="1" x14ac:dyDescent="0.2">
      <c r="B185" s="30"/>
      <c r="C185" s="6"/>
      <c r="D185" s="6"/>
      <c r="E185" s="6"/>
      <c r="F185" s="6"/>
      <c r="G185" s="6"/>
      <c r="H185" s="6"/>
      <c r="I185" s="6"/>
      <c r="J185" s="6"/>
      <c r="K185" s="6"/>
      <c r="L185" s="6"/>
      <c r="M185" s="6"/>
      <c r="N185" s="6"/>
      <c r="O185" s="6"/>
      <c r="P185" s="7"/>
      <c r="Q185" s="6"/>
      <c r="R185" s="6"/>
      <c r="S185" s="6"/>
      <c r="T185" s="8"/>
    </row>
    <row r="186" spans="2:20" ht="18" customHeight="1" x14ac:dyDescent="0.2">
      <c r="B186" s="31">
        <f>A119</f>
        <v>3</v>
      </c>
      <c r="C186" s="32" t="str">
        <f>C119</f>
        <v>TESARSKI RADOVI</v>
      </c>
      <c r="D186" s="15"/>
      <c r="E186" s="16"/>
      <c r="F186" s="16"/>
      <c r="G186" s="16"/>
      <c r="H186" s="16"/>
      <c r="I186" s="16"/>
      <c r="J186" s="16"/>
      <c r="K186" s="16"/>
      <c r="L186" s="16"/>
      <c r="M186" s="16"/>
      <c r="N186" s="17"/>
      <c r="O186" s="16"/>
      <c r="P186" s="17"/>
      <c r="Q186" s="84">
        <f>R130</f>
        <v>0</v>
      </c>
      <c r="R186" s="84"/>
      <c r="S186" s="84"/>
      <c r="T186" s="84"/>
    </row>
    <row r="187" spans="2:20" ht="9.9499999999999993" customHeight="1" x14ac:dyDescent="0.2">
      <c r="B187" s="30"/>
      <c r="C187" s="6"/>
      <c r="D187" s="6"/>
      <c r="E187" s="6"/>
      <c r="F187" s="6"/>
      <c r="G187" s="6"/>
      <c r="H187" s="6"/>
      <c r="I187" s="6"/>
      <c r="J187" s="6"/>
      <c r="K187" s="6"/>
      <c r="L187" s="6"/>
      <c r="M187" s="6"/>
      <c r="N187" s="6"/>
      <c r="O187" s="6"/>
      <c r="P187" s="7"/>
      <c r="Q187" s="6"/>
      <c r="R187" s="6"/>
      <c r="S187" s="6"/>
      <c r="T187" s="8"/>
    </row>
    <row r="188" spans="2:20" ht="18" customHeight="1" x14ac:dyDescent="0.2">
      <c r="B188" s="31">
        <f>A135</f>
        <v>4</v>
      </c>
      <c r="C188" s="32" t="str">
        <f>C135</f>
        <v>KROVOPOKRIVAČKI  RADOVI</v>
      </c>
      <c r="D188" s="15"/>
      <c r="E188" s="16"/>
      <c r="F188" s="16"/>
      <c r="G188" s="16"/>
      <c r="H188" s="16"/>
      <c r="I188" s="16"/>
      <c r="J188" s="16"/>
      <c r="K188" s="16"/>
      <c r="L188" s="16"/>
      <c r="M188" s="16"/>
      <c r="N188" s="17"/>
      <c r="O188" s="16"/>
      <c r="P188" s="17"/>
      <c r="Q188" s="84">
        <f>R142</f>
        <v>0</v>
      </c>
      <c r="R188" s="84"/>
      <c r="S188" s="84"/>
      <c r="T188" s="84"/>
    </row>
    <row r="189" spans="2:20" ht="9.9499999999999993" customHeight="1" x14ac:dyDescent="0.2">
      <c r="B189" s="30"/>
      <c r="C189" s="6"/>
      <c r="D189" s="6"/>
      <c r="E189" s="6"/>
      <c r="F189" s="6"/>
      <c r="G189" s="6"/>
      <c r="H189" s="6"/>
      <c r="I189" s="6"/>
      <c r="J189" s="6"/>
      <c r="K189" s="6"/>
      <c r="L189" s="6"/>
      <c r="M189" s="6"/>
      <c r="N189" s="6"/>
      <c r="O189" s="6"/>
      <c r="P189" s="7"/>
      <c r="Q189" s="6"/>
      <c r="R189" s="6"/>
      <c r="S189" s="6"/>
      <c r="T189" s="8"/>
    </row>
    <row r="190" spans="2:20" ht="18" customHeight="1" x14ac:dyDescent="0.2">
      <c r="B190" s="31">
        <f>A147</f>
        <v>5</v>
      </c>
      <c r="C190" s="32" t="str">
        <f>C147</f>
        <v>LIMARSKI RADOVI</v>
      </c>
      <c r="D190" s="15"/>
      <c r="E190" s="16"/>
      <c r="F190" s="16"/>
      <c r="G190" s="16"/>
      <c r="H190" s="16"/>
      <c r="I190" s="16"/>
      <c r="J190" s="16"/>
      <c r="K190" s="16"/>
      <c r="L190" s="16"/>
      <c r="M190" s="16"/>
      <c r="N190" s="17"/>
      <c r="O190" s="16"/>
      <c r="P190" s="17"/>
      <c r="Q190" s="84">
        <f>R156</f>
        <v>0</v>
      </c>
      <c r="R190" s="84"/>
      <c r="S190" s="84"/>
      <c r="T190" s="84"/>
    </row>
    <row r="191" spans="2:20" ht="9.9499999999999993" customHeight="1" x14ac:dyDescent="0.2">
      <c r="B191" s="30"/>
      <c r="C191" s="6"/>
      <c r="D191" s="6"/>
      <c r="E191" s="6"/>
      <c r="F191" s="6"/>
      <c r="G191" s="6"/>
      <c r="H191" s="6"/>
      <c r="I191" s="6"/>
      <c r="J191" s="6"/>
      <c r="K191" s="6"/>
      <c r="L191" s="6"/>
      <c r="M191" s="6"/>
      <c r="N191" s="6"/>
      <c r="O191" s="6"/>
      <c r="P191" s="7"/>
      <c r="Q191" s="6"/>
      <c r="R191" s="6"/>
      <c r="S191" s="6"/>
      <c r="T191" s="8"/>
    </row>
    <row r="192" spans="2:20" ht="18" customHeight="1" x14ac:dyDescent="0.2">
      <c r="B192" s="31">
        <f>A161</f>
        <v>6</v>
      </c>
      <c r="C192" s="32" t="str">
        <f>C161</f>
        <v>OSTALI RADOVI</v>
      </c>
      <c r="D192" s="15"/>
      <c r="E192" s="16"/>
      <c r="F192" s="16"/>
      <c r="G192" s="16"/>
      <c r="H192" s="16"/>
      <c r="I192" s="16"/>
      <c r="J192" s="16"/>
      <c r="K192" s="16"/>
      <c r="L192" s="16"/>
      <c r="M192" s="16"/>
      <c r="N192" s="17"/>
      <c r="O192" s="16"/>
      <c r="P192" s="17"/>
      <c r="Q192" s="84">
        <f>R173</f>
        <v>0</v>
      </c>
      <c r="R192" s="84"/>
      <c r="S192" s="84"/>
      <c r="T192" s="84"/>
    </row>
    <row r="193" spans="1:20" ht="9.9499999999999993" customHeight="1" x14ac:dyDescent="0.2">
      <c r="B193" s="6"/>
      <c r="C193" s="6"/>
      <c r="D193" s="6"/>
      <c r="E193" s="6"/>
      <c r="F193" s="6"/>
      <c r="G193" s="6"/>
      <c r="H193" s="6"/>
      <c r="I193" s="6"/>
      <c r="J193" s="6"/>
      <c r="K193" s="6"/>
      <c r="L193" s="6"/>
      <c r="M193" s="6"/>
      <c r="N193" s="6"/>
      <c r="O193" s="6"/>
      <c r="P193" s="7"/>
      <c r="Q193" s="6"/>
      <c r="R193" s="6"/>
      <c r="S193" s="6"/>
      <c r="T193" s="8"/>
    </row>
    <row r="194" spans="1:20" ht="9.9499999999999993" customHeight="1" thickBot="1" x14ac:dyDescent="0.25">
      <c r="B194" s="6"/>
      <c r="C194" s="6"/>
      <c r="D194" s="6"/>
      <c r="E194" s="6"/>
      <c r="F194" s="6"/>
      <c r="G194" s="6"/>
      <c r="H194" s="6"/>
      <c r="I194" s="6"/>
      <c r="J194" s="6"/>
      <c r="K194" s="6"/>
      <c r="L194" s="6"/>
      <c r="M194" s="6"/>
      <c r="N194" s="6"/>
      <c r="O194" s="6"/>
      <c r="P194" s="7"/>
      <c r="Q194" s="6"/>
      <c r="R194" s="6"/>
      <c r="S194" s="6"/>
      <c r="T194" s="8"/>
    </row>
    <row r="195" spans="1:20" s="35" customFormat="1" ht="20.100000000000001" customHeight="1" thickTop="1" thickBot="1" x14ac:dyDescent="0.25">
      <c r="A195" s="33"/>
      <c r="B195" s="34"/>
      <c r="C195" s="44"/>
      <c r="D195" s="44"/>
      <c r="E195" s="44"/>
      <c r="F195" s="44"/>
      <c r="G195" s="44"/>
      <c r="H195" s="44"/>
      <c r="I195" s="44"/>
      <c r="J195" s="44"/>
      <c r="K195" s="44"/>
      <c r="L195" s="87" t="s">
        <v>48</v>
      </c>
      <c r="M195" s="87"/>
      <c r="N195" s="87"/>
      <c r="O195" s="87"/>
      <c r="P195" s="87"/>
      <c r="Q195" s="75">
        <f>SUM(Q182:T192)</f>
        <v>0</v>
      </c>
      <c r="R195" s="75"/>
      <c r="S195" s="75"/>
      <c r="T195" s="75"/>
    </row>
    <row r="196" spans="1:20" ht="10.5" customHeight="1" thickTop="1" thickBot="1" x14ac:dyDescent="0.25"/>
    <row r="197" spans="1:20" ht="20.100000000000001" customHeight="1" thickTop="1" thickBot="1" x14ac:dyDescent="0.25">
      <c r="B197" s="34"/>
      <c r="C197" s="44"/>
      <c r="D197" s="44"/>
      <c r="E197" s="44"/>
      <c r="F197" s="44"/>
      <c r="G197" s="44"/>
      <c r="H197" s="44"/>
      <c r="I197" s="44"/>
      <c r="J197" s="44"/>
      <c r="K197" s="44"/>
      <c r="L197" s="87" t="s">
        <v>49</v>
      </c>
      <c r="M197" s="87"/>
      <c r="N197" s="87"/>
      <c r="O197" s="87"/>
      <c r="P197" s="87"/>
      <c r="Q197" s="75">
        <f>Q199-Q195</f>
        <v>0</v>
      </c>
      <c r="R197" s="75"/>
      <c r="S197" s="75"/>
      <c r="T197" s="75"/>
    </row>
    <row r="198" spans="1:20" ht="10.5" customHeight="1" thickTop="1" thickBot="1" x14ac:dyDescent="0.25"/>
    <row r="199" spans="1:20" ht="20.100000000000001" customHeight="1" thickTop="1" thickBot="1" x14ac:dyDescent="0.25">
      <c r="B199" s="34"/>
      <c r="C199" s="44"/>
      <c r="D199" s="44"/>
      <c r="E199" s="44"/>
      <c r="F199" s="44"/>
      <c r="G199" s="44"/>
      <c r="H199" s="44"/>
      <c r="I199" s="44"/>
      <c r="J199" s="44"/>
      <c r="K199" s="44"/>
      <c r="L199" s="87" t="s">
        <v>50</v>
      </c>
      <c r="M199" s="87"/>
      <c r="N199" s="87"/>
      <c r="O199" s="87"/>
      <c r="P199" s="87"/>
      <c r="Q199" s="75">
        <f>Q195*1.25</f>
        <v>0</v>
      </c>
      <c r="R199" s="75"/>
      <c r="S199" s="75"/>
      <c r="T199" s="75"/>
    </row>
    <row r="200" spans="1:20" ht="10.5" customHeight="1" thickTop="1" x14ac:dyDescent="0.2"/>
  </sheetData>
  <mergeCells count="196">
    <mergeCell ref="L197:P197"/>
    <mergeCell ref="Q197:T197"/>
    <mergeCell ref="L199:P199"/>
    <mergeCell ref="Q199:T199"/>
    <mergeCell ref="R170:T170"/>
    <mergeCell ref="Q192:T192"/>
    <mergeCell ref="R173:T173"/>
    <mergeCell ref="Q184:T184"/>
    <mergeCell ref="R168:T168"/>
    <mergeCell ref="N169:O169"/>
    <mergeCell ref="P169:Q169"/>
    <mergeCell ref="R169:T169"/>
    <mergeCell ref="Q190:T190"/>
    <mergeCell ref="R159:T159"/>
    <mergeCell ref="C165:L165"/>
    <mergeCell ref="N165:O165"/>
    <mergeCell ref="P165:Q165"/>
    <mergeCell ref="R165:T165"/>
    <mergeCell ref="C167:L167"/>
    <mergeCell ref="N167:O167"/>
    <mergeCell ref="P167:Q167"/>
    <mergeCell ref="R167:T167"/>
    <mergeCell ref="Q161:T161"/>
    <mergeCell ref="C163:L163"/>
    <mergeCell ref="N163:O163"/>
    <mergeCell ref="P163:Q163"/>
    <mergeCell ref="R163:T163"/>
    <mergeCell ref="D168:K168"/>
    <mergeCell ref="D169:K169"/>
    <mergeCell ref="C173:Q173"/>
    <mergeCell ref="D170:K170"/>
    <mergeCell ref="N170:O170"/>
    <mergeCell ref="P170:Q170"/>
    <mergeCell ref="N168:O168"/>
    <mergeCell ref="P168:Q168"/>
    <mergeCell ref="A159:B159"/>
    <mergeCell ref="C159:L159"/>
    <mergeCell ref="N159:O159"/>
    <mergeCell ref="P159:Q159"/>
    <mergeCell ref="A161:B161"/>
    <mergeCell ref="U101:V101"/>
    <mergeCell ref="C100:L100"/>
    <mergeCell ref="N100:O100"/>
    <mergeCell ref="P100:Q100"/>
    <mergeCell ref="R100:T100"/>
    <mergeCell ref="C103:L103"/>
    <mergeCell ref="D105:K105"/>
    <mergeCell ref="N105:O105"/>
    <mergeCell ref="P105:Q105"/>
    <mergeCell ref="R105:T105"/>
    <mergeCell ref="A147:B147"/>
    <mergeCell ref="Q147:T147"/>
    <mergeCell ref="C149:L149"/>
    <mergeCell ref="N149:O149"/>
    <mergeCell ref="P149:Q149"/>
    <mergeCell ref="R149:T149"/>
    <mergeCell ref="C84:L84"/>
    <mergeCell ref="N84:O84"/>
    <mergeCell ref="P84:Q84"/>
    <mergeCell ref="R84:T84"/>
    <mergeCell ref="C139:L139"/>
    <mergeCell ref="A145:B145"/>
    <mergeCell ref="C145:L145"/>
    <mergeCell ref="N145:O145"/>
    <mergeCell ref="P145:Q145"/>
    <mergeCell ref="R145:T145"/>
    <mergeCell ref="N86:O86"/>
    <mergeCell ref="P86:Q86"/>
    <mergeCell ref="R86:T86"/>
    <mergeCell ref="C88:L88"/>
    <mergeCell ref="N88:O88"/>
    <mergeCell ref="P88:Q88"/>
    <mergeCell ref="R88:T88"/>
    <mergeCell ref="D104:K104"/>
    <mergeCell ref="C156:Q156"/>
    <mergeCell ref="R156:T156"/>
    <mergeCell ref="C151:L151"/>
    <mergeCell ref="N151:O151"/>
    <mergeCell ref="P151:Q151"/>
    <mergeCell ref="R151:T151"/>
    <mergeCell ref="C153:L153"/>
    <mergeCell ref="N153:O153"/>
    <mergeCell ref="P153:Q153"/>
    <mergeCell ref="R153:T153"/>
    <mergeCell ref="N139:O139"/>
    <mergeCell ref="P139:Q139"/>
    <mergeCell ref="R139:T139"/>
    <mergeCell ref="C121:L121"/>
    <mergeCell ref="N98:O98"/>
    <mergeCell ref="P98:Q98"/>
    <mergeCell ref="R98:T98"/>
    <mergeCell ref="C125:L125"/>
    <mergeCell ref="P103:Q103"/>
    <mergeCell ref="R103:T103"/>
    <mergeCell ref="N104:O104"/>
    <mergeCell ref="P104:Q104"/>
    <mergeCell ref="R104:T104"/>
    <mergeCell ref="D106:K106"/>
    <mergeCell ref="N106:O106"/>
    <mergeCell ref="P106:Q106"/>
    <mergeCell ref="R106:T106"/>
    <mergeCell ref="C1:Q2"/>
    <mergeCell ref="R1:T3"/>
    <mergeCell ref="C3:Q4"/>
    <mergeCell ref="R4:T5"/>
    <mergeCell ref="C94:L94"/>
    <mergeCell ref="N63:Q63"/>
    <mergeCell ref="R78:T78"/>
    <mergeCell ref="A30:T30"/>
    <mergeCell ref="A40:T40"/>
    <mergeCell ref="A34:T34"/>
    <mergeCell ref="N61:Q61"/>
    <mergeCell ref="D101:K101"/>
    <mergeCell ref="N101:O101"/>
    <mergeCell ref="C78:L78"/>
    <mergeCell ref="P82:Q82"/>
    <mergeCell ref="A5:B5"/>
    <mergeCell ref="C123:L123"/>
    <mergeCell ref="N123:O123"/>
    <mergeCell ref="R123:T123"/>
    <mergeCell ref="P78:Q78"/>
    <mergeCell ref="A36:T36"/>
    <mergeCell ref="C82:L82"/>
    <mergeCell ref="R108:T108"/>
    <mergeCell ref="R109:T109"/>
    <mergeCell ref="P123:Q123"/>
    <mergeCell ref="A78:B78"/>
    <mergeCell ref="N125:O125"/>
    <mergeCell ref="P121:Q121"/>
    <mergeCell ref="R117:T117"/>
    <mergeCell ref="C114:Q114"/>
    <mergeCell ref="C117:L117"/>
    <mergeCell ref="C98:L98"/>
    <mergeCell ref="P101:Q101"/>
    <mergeCell ref="R101:T101"/>
    <mergeCell ref="R82:T82"/>
    <mergeCell ref="C86:L86"/>
    <mergeCell ref="A96:B96"/>
    <mergeCell ref="N78:O78"/>
    <mergeCell ref="N82:O82"/>
    <mergeCell ref="P117:Q117"/>
    <mergeCell ref="A94:B94"/>
    <mergeCell ref="C91:Q91"/>
    <mergeCell ref="Q96:T96"/>
    <mergeCell ref="R91:T91"/>
    <mergeCell ref="A80:B80"/>
    <mergeCell ref="A135:B135"/>
    <mergeCell ref="R142:T142"/>
    <mergeCell ref="R127:T127"/>
    <mergeCell ref="Q195:T195"/>
    <mergeCell ref="P108:Q108"/>
    <mergeCell ref="R111:T111"/>
    <mergeCell ref="P109:Q109"/>
    <mergeCell ref="N111:O111"/>
    <mergeCell ref="N110:O110"/>
    <mergeCell ref="N108:O108"/>
    <mergeCell ref="N121:O121"/>
    <mergeCell ref="C108:L108"/>
    <mergeCell ref="N109:O109"/>
    <mergeCell ref="R110:T110"/>
    <mergeCell ref="D109:K109"/>
    <mergeCell ref="D110:K110"/>
    <mergeCell ref="N117:O117"/>
    <mergeCell ref="D111:K111"/>
    <mergeCell ref="C142:Q142"/>
    <mergeCell ref="Q182:T182"/>
    <mergeCell ref="Q135:T135"/>
    <mergeCell ref="L195:P195"/>
    <mergeCell ref="Q186:T186"/>
    <mergeCell ref="Q188:T188"/>
    <mergeCell ref="A133:B133"/>
    <mergeCell ref="A117:B117"/>
    <mergeCell ref="A119:B119"/>
    <mergeCell ref="R94:T94"/>
    <mergeCell ref="N94:O94"/>
    <mergeCell ref="P94:Q94"/>
    <mergeCell ref="P111:Q111"/>
    <mergeCell ref="R114:T114"/>
    <mergeCell ref="P110:Q110"/>
    <mergeCell ref="R125:T125"/>
    <mergeCell ref="N103:O103"/>
    <mergeCell ref="C130:Q130"/>
    <mergeCell ref="C127:L127"/>
    <mergeCell ref="P133:Q133"/>
    <mergeCell ref="R133:T133"/>
    <mergeCell ref="P125:Q125"/>
    <mergeCell ref="R121:T121"/>
    <mergeCell ref="R130:T130"/>
    <mergeCell ref="R137:T137"/>
    <mergeCell ref="C133:L133"/>
    <mergeCell ref="N127:O127"/>
    <mergeCell ref="P127:Q127"/>
    <mergeCell ref="N133:O133"/>
    <mergeCell ref="N137:O137"/>
    <mergeCell ref="P137:Q137"/>
    <mergeCell ref="C137:L137"/>
  </mergeCells>
  <phoneticPr fontId="0" type="noConversion"/>
  <pageMargins left="0.74803149606299213" right="0.23622047244094491" top="0.31496062992125984" bottom="0.59055118110236227" header="0.27559055118110237" footer="0.31496062992125984"/>
  <pageSetup paperSize="9" firstPageNumber="6" orientation="portrait" verticalDpi="300" r:id="rId1"/>
  <headerFooter alignWithMargins="0">
    <oddHeader xml:space="preserve">&amp;R&amp;7
&amp;"Arial CE,Bold" 
</oddHeader>
    <oddFooter>&amp;L&amp;11__________________________________________________________________________
&amp;R&amp;11____________________
&amp;P</oddFooter>
  </headerFooter>
  <rowBreaks count="5" manualBreakCount="5">
    <brk id="92" max="19" man="1"/>
    <brk id="115" max="19" man="1"/>
    <brk id="131" max="19" man="1"/>
    <brk id="157" max="19" man="1"/>
    <brk id="174"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Troškovnik</vt:lpstr>
      <vt:lpstr>Troškovnik!Ispis_naslova</vt:lpstr>
      <vt:lpstr>Troškovnik!Podrucje_ispisa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 Bošnjak</dc:creator>
  <cp:lastModifiedBy>Josip Ereš</cp:lastModifiedBy>
  <cp:lastPrinted>2024-05-06T08:24:07Z</cp:lastPrinted>
  <dcterms:created xsi:type="dcterms:W3CDTF">1997-09-04T18:28:31Z</dcterms:created>
  <dcterms:modified xsi:type="dcterms:W3CDTF">2024-09-19T12:45:25Z</dcterms:modified>
</cp:coreProperties>
</file>