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User\Desktop\"/>
    </mc:Choice>
  </mc:AlternateContent>
  <xr:revisionPtr revIDLastSave="0" documentId="8_{E7C012C9-E439-42DC-8B54-8F3C9CF2C9E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E300" i="9" s="1"/>
  <c r="B300" i="9" s="1"/>
  <c r="G300" i="9"/>
  <c r="F300" i="9"/>
  <c r="H299" i="9"/>
  <c r="G299" i="9"/>
  <c r="F299" i="9"/>
  <c r="E299" i="9"/>
  <c r="B299" i="9" s="1"/>
  <c r="H298" i="9"/>
  <c r="E298" i="9" s="1"/>
  <c r="B298" i="9" s="1"/>
  <c r="G298" i="9"/>
  <c r="F298" i="9"/>
  <c r="H297" i="9"/>
  <c r="G297" i="9"/>
  <c r="F297" i="9"/>
  <c r="E297" i="9"/>
  <c r="B297" i="9" s="1"/>
  <c r="H296" i="9"/>
  <c r="E296" i="9" s="1"/>
  <c r="B296" i="9" s="1"/>
  <c r="G296" i="9"/>
  <c r="F296" i="9"/>
  <c r="H295" i="9"/>
  <c r="G295" i="9"/>
  <c r="F295" i="9"/>
  <c r="E295" i="9"/>
  <c r="B295" i="9" s="1"/>
  <c r="H294" i="9"/>
  <c r="E294" i="9" s="1"/>
  <c r="B294" i="9" s="1"/>
  <c r="G294" i="9"/>
  <c r="F294" i="9"/>
  <c r="H293" i="9"/>
  <c r="G293" i="9"/>
  <c r="F293" i="9"/>
  <c r="E293" i="9"/>
  <c r="B293" i="9" s="1"/>
  <c r="H292" i="9"/>
  <c r="E292" i="9" s="1"/>
  <c r="B292" i="9" s="1"/>
  <c r="G292" i="9"/>
  <c r="F292" i="9"/>
  <c r="H291" i="9"/>
  <c r="G291" i="9"/>
  <c r="F291" i="9"/>
  <c r="E291" i="9"/>
  <c r="B291" i="9" s="1"/>
  <c r="F290" i="9"/>
  <c r="F289" i="9"/>
  <c r="H288" i="9"/>
  <c r="E288" i="9" s="1"/>
  <c r="B288" i="9" s="1"/>
  <c r="G288" i="9"/>
  <c r="F288" i="9"/>
  <c r="H287" i="9"/>
  <c r="G287" i="9"/>
  <c r="F287" i="9"/>
  <c r="E287" i="9"/>
  <c r="B287" i="9" s="1"/>
  <c r="H286" i="9"/>
  <c r="E286" i="9" s="1"/>
  <c r="B286" i="9" s="1"/>
  <c r="G286" i="9"/>
  <c r="F286" i="9"/>
  <c r="H285" i="9"/>
  <c r="G285" i="9"/>
  <c r="F285" i="9"/>
  <c r="E285" i="9"/>
  <c r="B285" i="9" s="1"/>
  <c r="F284" i="9"/>
  <c r="H283" i="9"/>
  <c r="E283" i="9" s="1"/>
  <c r="B283" i="9" s="1"/>
  <c r="G283" i="9"/>
  <c r="F283" i="9"/>
  <c r="H282" i="9"/>
  <c r="G282" i="9"/>
  <c r="F282" i="9"/>
  <c r="E282" i="9"/>
  <c r="B282" i="9" s="1"/>
  <c r="H281" i="9"/>
  <c r="E281" i="9" s="1"/>
  <c r="B281" i="9" s="1"/>
  <c r="G281" i="9"/>
  <c r="F281" i="9"/>
  <c r="F280" i="9"/>
  <c r="F279" i="9"/>
  <c r="F278" i="9"/>
  <c r="F277" i="9"/>
  <c r="F276" i="9"/>
  <c r="L275" i="9"/>
  <c r="F275" i="9" s="1"/>
  <c r="H275" i="9"/>
  <c r="F274" i="9"/>
  <c r="I273" i="9"/>
  <c r="H273" i="9"/>
  <c r="F273" i="9"/>
  <c r="E272" i="9"/>
  <c r="M271" i="9"/>
  <c r="L271" i="9"/>
  <c r="F271" i="9" s="1"/>
  <c r="E271" i="9"/>
  <c r="B271" i="9" s="1"/>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B219" i="9" s="1"/>
  <c r="M218" i="9"/>
  <c r="L218" i="9"/>
  <c r="F218" i="9"/>
  <c r="E218" i="9"/>
  <c r="B218" i="9"/>
  <c r="M217" i="9"/>
  <c r="L217" i="9"/>
  <c r="F217" i="9" s="1"/>
  <c r="E217" i="9"/>
  <c r="B217" i="9" s="1"/>
  <c r="M216" i="9"/>
  <c r="L216" i="9"/>
  <c r="F216" i="9"/>
  <c r="E216" i="9"/>
  <c r="B216" i="9"/>
  <c r="M215" i="9"/>
  <c r="L215" i="9"/>
  <c r="F215" i="9" s="1"/>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c r="H158" i="9"/>
  <c r="G158" i="9"/>
  <c r="F158" i="9"/>
  <c r="E158" i="9"/>
  <c r="B158" i="9" s="1"/>
  <c r="H157" i="9"/>
  <c r="E157" i="9" s="1"/>
  <c r="B157" i="9" s="1"/>
  <c r="G157" i="9"/>
  <c r="F157" i="9"/>
  <c r="H156" i="9"/>
  <c r="G156" i="9"/>
  <c r="F156" i="9"/>
  <c r="E156" i="9"/>
  <c r="B156" i="9" s="1"/>
  <c r="H155" i="9"/>
  <c r="G155" i="9"/>
  <c r="F155" i="9"/>
  <c r="E155" i="9"/>
  <c r="B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G72" i="9"/>
  <c r="F72" i="9"/>
  <c r="E72" i="9"/>
  <c r="B72" i="9"/>
  <c r="H71" i="9"/>
  <c r="G71" i="9"/>
  <c r="F71" i="9"/>
  <c r="E71" i="9"/>
  <c r="B71" i="9" s="1"/>
  <c r="H70" i="9"/>
  <c r="G70" i="9"/>
  <c r="F70" i="9"/>
  <c r="E70" i="9"/>
  <c r="B70" i="9"/>
  <c r="H69" i="9"/>
  <c r="G69" i="9"/>
  <c r="F69" i="9"/>
  <c r="E69" i="9"/>
  <c r="B69" i="9" s="1"/>
  <c r="H68" i="9"/>
  <c r="E68" i="9" s="1"/>
  <c r="B68" i="9" s="1"/>
  <c r="G68" i="9"/>
  <c r="F68" i="9"/>
  <c r="H67" i="9"/>
  <c r="G67" i="9"/>
  <c r="F67" i="9"/>
  <c r="E67" i="9"/>
  <c r="B67" i="9" s="1"/>
  <c r="H66" i="9"/>
  <c r="G66" i="9"/>
  <c r="F66" i="9"/>
  <c r="E66" i="9"/>
  <c r="B66" i="9"/>
  <c r="H65" i="9"/>
  <c r="G65" i="9"/>
  <c r="F65" i="9"/>
  <c r="E65" i="9"/>
  <c r="B65" i="9"/>
  <c r="H64" i="9"/>
  <c r="G64" i="9"/>
  <c r="F64" i="9"/>
  <c r="E64" i="9"/>
  <c r="B64" i="9" s="1"/>
  <c r="H63" i="9"/>
  <c r="G63" i="9"/>
  <c r="F63" i="9"/>
  <c r="E63" i="9"/>
  <c r="B63" i="9"/>
  <c r="H62" i="9"/>
  <c r="G62" i="9"/>
  <c r="F62" i="9"/>
  <c r="E62" i="9"/>
  <c r="B62" i="9" s="1"/>
  <c r="H61" i="9"/>
  <c r="E61" i="9" s="1"/>
  <c r="B61" i="9" s="1"/>
  <c r="G61" i="9"/>
  <c r="F61" i="9"/>
  <c r="H60" i="9"/>
  <c r="G60" i="9"/>
  <c r="F60" i="9"/>
  <c r="E60" i="9"/>
  <c r="B60" i="9" s="1"/>
  <c r="H59" i="9"/>
  <c r="G59" i="9"/>
  <c r="F59" i="9"/>
  <c r="E59" i="9"/>
  <c r="B59" i="9" s="1"/>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G50" i="9"/>
  <c r="F50" i="9"/>
  <c r="E50" i="9"/>
  <c r="B50" i="9"/>
  <c r="H49" i="9"/>
  <c r="G49" i="9"/>
  <c r="F49" i="9"/>
  <c r="E49" i="9"/>
  <c r="B49" i="9" s="1"/>
  <c r="H48" i="9"/>
  <c r="G48" i="9"/>
  <c r="F48" i="9"/>
  <c r="E48" i="9"/>
  <c r="B48" i="9"/>
  <c r="H47" i="9"/>
  <c r="G47" i="9"/>
  <c r="F47" i="9"/>
  <c r="E47" i="9"/>
  <c r="B47" i="9" s="1"/>
  <c r="H46" i="9"/>
  <c r="G46" i="9"/>
  <c r="F46" i="9"/>
  <c r="E46" i="9"/>
  <c r="B46" i="9" s="1"/>
  <c r="H45" i="9"/>
  <c r="G45" i="9"/>
  <c r="F45" i="9"/>
  <c r="E45" i="9"/>
  <c r="B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c r="H33" i="9"/>
  <c r="G33" i="9"/>
  <c r="F33" i="9"/>
  <c r="E33" i="9"/>
  <c r="B33" i="9" s="1"/>
  <c r="H32" i="9"/>
  <c r="E32" i="9" s="1"/>
  <c r="B32" i="9" s="1"/>
  <c r="G32" i="9"/>
  <c r="F32" i="9"/>
  <c r="H31" i="9"/>
  <c r="G31" i="9"/>
  <c r="F31" i="9"/>
  <c r="E31" i="9"/>
  <c r="B31" i="9" s="1"/>
  <c r="H30" i="9"/>
  <c r="G30" i="9"/>
  <c r="F30" i="9"/>
  <c r="E30" i="9"/>
  <c r="B30" i="9"/>
  <c r="H29" i="9"/>
  <c r="G29" i="9"/>
  <c r="F29" i="9"/>
  <c r="E29" i="9"/>
  <c r="B29" i="9" s="1"/>
  <c r="H28" i="9"/>
  <c r="G28" i="9"/>
  <c r="F28" i="9"/>
  <c r="E28" i="9"/>
  <c r="B28" i="9"/>
  <c r="H27" i="9"/>
  <c r="G27" i="9"/>
  <c r="F27" i="9"/>
  <c r="E27" i="9"/>
  <c r="B27" i="9" s="1"/>
  <c r="H26" i="9"/>
  <c r="G26" i="9"/>
  <c r="F26" i="9"/>
  <c r="E26" i="9"/>
  <c r="B26" i="9" s="1"/>
  <c r="H25" i="9"/>
  <c r="G25" i="9"/>
  <c r="F25" i="9"/>
  <c r="E25" i="9"/>
  <c r="B25" i="9"/>
  <c r="H24" i="9"/>
  <c r="G24" i="9"/>
  <c r="F24" i="9"/>
  <c r="E24" i="9"/>
  <c r="B24" i="9" s="1"/>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D49" i="8" s="1"/>
  <c r="D44" i="8"/>
  <c r="D36" i="8"/>
  <c r="D26" i="8"/>
  <c r="D24" i="8" s="1"/>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F421" i="4" s="1"/>
  <c r="E418" i="4"/>
  <c r="D418" i="4"/>
  <c r="E417" i="4"/>
  <c r="D417" i="4"/>
  <c r="C412" i="1" s="1"/>
  <c r="E416" i="4"/>
  <c r="E643" i="4" s="1"/>
  <c r="D416" i="4"/>
  <c r="D643" i="4" s="1"/>
  <c r="C637" i="1"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G1481" i="1"/>
  <c r="C1481" i="1"/>
  <c r="H1481"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D1391" i="1"/>
  <c r="C1391" i="1"/>
  <c r="G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D1170" i="1"/>
  <c r="H1170" i="1" s="1"/>
  <c r="C1170" i="1"/>
  <c r="G1170" i="1" s="1"/>
  <c r="D1169" i="1"/>
  <c r="H1169" i="1" s="1"/>
  <c r="C1169" i="1"/>
  <c r="G1169" i="1" s="1"/>
  <c r="D1168" i="1"/>
  <c r="H1168" i="1" s="1"/>
  <c r="C1168" i="1"/>
  <c r="G1168" i="1" s="1"/>
  <c r="D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H644" i="1"/>
  <c r="D644" i="1"/>
  <c r="C644" i="1"/>
  <c r="G644" i="1" s="1"/>
  <c r="D643" i="1"/>
  <c r="H643" i="1" s="1"/>
  <c r="C643" i="1"/>
  <c r="H642" i="1"/>
  <c r="D642" i="1"/>
  <c r="C642" i="1"/>
  <c r="G642" i="1" s="1"/>
  <c r="D641" i="1"/>
  <c r="H641" i="1" s="1"/>
  <c r="C641" i="1"/>
  <c r="D637" i="1"/>
  <c r="H632" i="1"/>
  <c r="D632" i="1"/>
  <c r="C632" i="1"/>
  <c r="G632" i="1" s="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D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C565" i="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5" i="1"/>
  <c r="D415" i="1"/>
  <c r="C415" i="1"/>
  <c r="G415" i="1" s="1"/>
  <c r="D413" i="1"/>
  <c r="H413" i="1" s="1"/>
  <c r="C413" i="1"/>
  <c r="D412" i="1"/>
  <c r="D411" i="1"/>
  <c r="H406" i="1"/>
  <c r="D406" i="1"/>
  <c r="C406" i="1"/>
  <c r="G406" i="1" s="1"/>
  <c r="D405" i="1"/>
  <c r="H405" i="1" s="1"/>
  <c r="C405" i="1"/>
  <c r="H404" i="1"/>
  <c r="D404" i="1"/>
  <c r="C404" i="1"/>
  <c r="G404" i="1" s="1"/>
  <c r="D402" i="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D345" i="1"/>
  <c r="H344" i="1"/>
  <c r="D344" i="1"/>
  <c r="C344" i="1"/>
  <c r="G344" i="1" s="1"/>
  <c r="D343" i="1"/>
  <c r="H343" i="1" s="1"/>
  <c r="C343" i="1"/>
  <c r="H342" i="1"/>
  <c r="D342" i="1"/>
  <c r="C342" i="1"/>
  <c r="G342" i="1" s="1"/>
  <c r="D341" i="1"/>
  <c r="H341" i="1" s="1"/>
  <c r="C341" i="1"/>
  <c r="H340" i="1"/>
  <c r="D340" i="1"/>
  <c r="C340" i="1"/>
  <c r="G340" i="1" s="1"/>
  <c r="D339" i="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H306" i="1" s="1"/>
  <c r="C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D293" i="1"/>
  <c r="H292" i="1"/>
  <c r="D292" i="1"/>
  <c r="C292" i="1"/>
  <c r="G292" i="1" s="1"/>
  <c r="D291" i="1"/>
  <c r="H291" i="1" s="1"/>
  <c r="C291" i="1"/>
  <c r="H290" i="1"/>
  <c r="D290" i="1"/>
  <c r="C290" i="1"/>
  <c r="G290" i="1" s="1"/>
  <c r="D289" i="1"/>
  <c r="C289" i="1"/>
  <c r="D288" i="1"/>
  <c r="H288" i="1" s="1"/>
  <c r="C288" i="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D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D210" i="1"/>
  <c r="H210" i="1" s="1"/>
  <c r="C210" i="1"/>
  <c r="H209" i="1"/>
  <c r="D209" i="1"/>
  <c r="C209" i="1"/>
  <c r="G209" i="1" s="1"/>
  <c r="D208" i="1"/>
  <c r="H208" i="1" s="1"/>
  <c r="C208" i="1"/>
  <c r="H207" i="1"/>
  <c r="D207" i="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H192" i="1" s="1"/>
  <c r="C192" i="1"/>
  <c r="H191" i="1"/>
  <c r="D191" i="1"/>
  <c r="C191" i="1"/>
  <c r="G191" i="1" s="1"/>
  <c r="D190" i="1"/>
  <c r="H190" i="1" s="1"/>
  <c r="C190" i="1"/>
  <c r="H189" i="1"/>
  <c r="D189" i="1"/>
  <c r="C189" i="1"/>
  <c r="G189" i="1" s="1"/>
  <c r="D188" i="1"/>
  <c r="H188" i="1" s="1"/>
  <c r="C188" i="1"/>
  <c r="H187" i="1"/>
  <c r="D187" i="1"/>
  <c r="C187" i="1"/>
  <c r="G187" i="1" s="1"/>
  <c r="D186" i="1"/>
  <c r="H186" i="1" s="1"/>
  <c r="C186" i="1"/>
  <c r="H185" i="1"/>
  <c r="D185" i="1"/>
  <c r="C185" i="1"/>
  <c r="G185" i="1" s="1"/>
  <c r="D184" i="1"/>
  <c r="H184" i="1" s="1"/>
  <c r="C184" i="1"/>
  <c r="H183" i="1"/>
  <c r="D183" i="1"/>
  <c r="C183" i="1"/>
  <c r="G183" i="1" s="1"/>
  <c r="D182" i="1"/>
  <c r="H182" i="1" s="1"/>
  <c r="C182" i="1"/>
  <c r="H181" i="1"/>
  <c r="D181" i="1"/>
  <c r="C181" i="1"/>
  <c r="G181" i="1" s="1"/>
  <c r="D180" i="1"/>
  <c r="H180" i="1" s="1"/>
  <c r="C180" i="1"/>
  <c r="H179" i="1"/>
  <c r="D179" i="1"/>
  <c r="C179" i="1"/>
  <c r="G179" i="1" s="1"/>
  <c r="D178" i="1"/>
  <c r="H178" i="1" s="1"/>
  <c r="C178" i="1"/>
  <c r="H177" i="1"/>
  <c r="D177" i="1"/>
  <c r="C177" i="1"/>
  <c r="G177" i="1" s="1"/>
  <c r="D176" i="1"/>
  <c r="H176" i="1" s="1"/>
  <c r="C176" i="1"/>
  <c r="H175" i="1"/>
  <c r="D175" i="1"/>
  <c r="C175" i="1"/>
  <c r="G175" i="1" s="1"/>
  <c r="D174" i="1"/>
  <c r="H174" i="1" s="1"/>
  <c r="C174" i="1"/>
  <c r="H173" i="1"/>
  <c r="D173" i="1"/>
  <c r="C173" i="1"/>
  <c r="G173" i="1" s="1"/>
  <c r="D172" i="1"/>
  <c r="H172" i="1" s="1"/>
  <c r="C172" i="1"/>
  <c r="H171" i="1"/>
  <c r="D171" i="1"/>
  <c r="C171" i="1"/>
  <c r="G171" i="1" s="1"/>
  <c r="D170" i="1"/>
  <c r="H170" i="1" s="1"/>
  <c r="C170" i="1"/>
  <c r="H169" i="1"/>
  <c r="D169" i="1"/>
  <c r="C169" i="1"/>
  <c r="G169" i="1" s="1"/>
  <c r="D168" i="1"/>
  <c r="H168" i="1" s="1"/>
  <c r="C168" i="1"/>
  <c r="H167" i="1"/>
  <c r="D167" i="1"/>
  <c r="C167" i="1"/>
  <c r="G167" i="1" s="1"/>
  <c r="D166" i="1"/>
  <c r="H166" i="1" s="1"/>
  <c r="C166" i="1"/>
  <c r="H165" i="1"/>
  <c r="D165" i="1"/>
  <c r="C165" i="1"/>
  <c r="G165" i="1" s="1"/>
  <c r="D164" i="1"/>
  <c r="H164" i="1" s="1"/>
  <c r="C164" i="1"/>
  <c r="H163" i="1"/>
  <c r="D163" i="1"/>
  <c r="C163" i="1"/>
  <c r="G163" i="1" s="1"/>
  <c r="D162" i="1"/>
  <c r="H162" i="1" s="1"/>
  <c r="C162" i="1"/>
  <c r="H161" i="1"/>
  <c r="D161" i="1"/>
  <c r="C161" i="1"/>
  <c r="G161" i="1" s="1"/>
  <c r="D160" i="1"/>
  <c r="H160" i="1" s="1"/>
  <c r="C160" i="1"/>
  <c r="D159" i="1"/>
  <c r="H158" i="1"/>
  <c r="D158" i="1"/>
  <c r="C158" i="1"/>
  <c r="G158" i="1" s="1"/>
  <c r="D157" i="1"/>
  <c r="H157" i="1" s="1"/>
  <c r="C157" i="1"/>
  <c r="H156" i="1"/>
  <c r="D156" i="1"/>
  <c r="C156" i="1"/>
  <c r="G156" i="1" s="1"/>
  <c r="D155" i="1"/>
  <c r="H155" i="1" s="1"/>
  <c r="C155" i="1"/>
  <c r="H154" i="1"/>
  <c r="D154" i="1"/>
  <c r="C154" i="1"/>
  <c r="G154" i="1" s="1"/>
  <c r="D153" i="1"/>
  <c r="H153" i="1" s="1"/>
  <c r="C153" i="1"/>
  <c r="H152" i="1"/>
  <c r="D152" i="1"/>
  <c r="C152" i="1"/>
  <c r="G152" i="1" s="1"/>
  <c r="D151" i="1"/>
  <c r="H151" i="1" s="1"/>
  <c r="C151" i="1"/>
  <c r="H150" i="1"/>
  <c r="D150" i="1"/>
  <c r="C150" i="1"/>
  <c r="G150" i="1" s="1"/>
  <c r="D149" i="1"/>
  <c r="H149" i="1" s="1"/>
  <c r="C149" i="1"/>
  <c r="H148" i="1"/>
  <c r="D148" i="1"/>
  <c r="C148" i="1"/>
  <c r="G148" i="1" s="1"/>
  <c r="D147"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D135" i="1"/>
  <c r="H134" i="1"/>
  <c r="D134" i="1"/>
  <c r="C134" i="1"/>
  <c r="G134" i="1" s="1"/>
  <c r="D133" i="1"/>
  <c r="H133" i="1" s="1"/>
  <c r="C133" i="1"/>
  <c r="H132" i="1"/>
  <c r="D132" i="1"/>
  <c r="C132" i="1"/>
  <c r="G132" i="1" s="1"/>
  <c r="D131" i="1"/>
  <c r="H131" i="1" s="1"/>
  <c r="C131" i="1"/>
  <c r="H130" i="1"/>
  <c r="D130" i="1"/>
  <c r="C130" i="1"/>
  <c r="G130" i="1" s="1"/>
  <c r="D129" i="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C70" i="1"/>
  <c r="D69" i="1"/>
  <c r="H69" i="1" s="1"/>
  <c r="C69" i="1"/>
  <c r="G69" i="1" s="1"/>
  <c r="D68" i="1"/>
  <c r="H68" i="1" s="1"/>
  <c r="C68" i="1"/>
  <c r="G68" i="1" s="1"/>
  <c r="H67" i="1"/>
  <c r="D67" i="1"/>
  <c r="C67" i="1"/>
  <c r="G67" i="1" s="1"/>
  <c r="D66" i="1"/>
  <c r="H66" i="1" s="1"/>
  <c r="C66" i="1"/>
  <c r="G66" i="1" s="1"/>
  <c r="D65" i="1"/>
  <c r="H65" i="1" s="1"/>
  <c r="C65" i="1"/>
  <c r="G65" i="1" s="1"/>
  <c r="H64"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H53" i="1"/>
  <c r="D53" i="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H23" i="1"/>
  <c r="D23" i="1"/>
  <c r="C23" i="1"/>
  <c r="G23" i="1" s="1"/>
  <c r="D22" i="1"/>
  <c r="H22" i="1" s="1"/>
  <c r="C22" i="1"/>
  <c r="G22" i="1" s="1"/>
  <c r="D21" i="1"/>
  <c r="H21" i="1" s="1"/>
  <c r="C21" i="1"/>
  <c r="G21" i="1" s="1"/>
  <c r="D20" i="1"/>
  <c r="H20" i="1" s="1"/>
  <c r="C20" i="1"/>
  <c r="G20" i="1" s="1"/>
  <c r="D19" i="1"/>
  <c r="H19" i="1" s="1"/>
  <c r="C19" i="1"/>
  <c r="G19" i="1" s="1"/>
  <c r="H18" i="1"/>
  <c r="D18" i="1"/>
  <c r="C18" i="1"/>
  <c r="G18" i="1" s="1"/>
  <c r="D17" i="1"/>
  <c r="H17" i="1" s="1"/>
  <c r="C17" i="1"/>
  <c r="G17" i="1" s="1"/>
  <c r="D16" i="1"/>
  <c r="H16" i="1" s="1"/>
  <c r="C16" i="1"/>
  <c r="G16" i="1" s="1"/>
  <c r="H15" i="1"/>
  <c r="D15" i="1"/>
  <c r="C15" i="1"/>
  <c r="G15" i="1" s="1"/>
  <c r="D14" i="1"/>
  <c r="H14" i="1" s="1"/>
  <c r="C14" i="1"/>
  <c r="G14" i="1" s="1"/>
  <c r="D13" i="1"/>
  <c r="H13" i="1" s="1"/>
  <c r="C13" i="1"/>
  <c r="G13" i="1" s="1"/>
  <c r="H12" i="1"/>
  <c r="D12" i="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D2" i="1"/>
  <c r="C411" i="1" l="1"/>
  <c r="E273" i="9"/>
  <c r="B273" i="9" s="1"/>
  <c r="H411" i="1"/>
  <c r="H412" i="1"/>
  <c r="D644" i="4"/>
  <c r="H289" i="1"/>
  <c r="H637" i="1"/>
  <c r="F643" i="4"/>
  <c r="G288" i="1"/>
  <c r="G412" i="1"/>
  <c r="G70" i="1"/>
  <c r="H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1" i="1"/>
  <c r="G133" i="1"/>
  <c r="G136" i="1"/>
  <c r="G138" i="1"/>
  <c r="G140" i="1"/>
  <c r="G142" i="1"/>
  <c r="G144" i="1"/>
  <c r="G146" i="1"/>
  <c r="G149" i="1"/>
  <c r="G151" i="1"/>
  <c r="G153" i="1"/>
  <c r="G155" i="1"/>
  <c r="G157"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3" i="1"/>
  <c r="G215" i="1"/>
  <c r="G217" i="1"/>
  <c r="G219" i="1"/>
  <c r="G221" i="1"/>
  <c r="G223" i="1"/>
  <c r="G225" i="1"/>
  <c r="G227" i="1"/>
  <c r="G229" i="1"/>
  <c r="G231" i="1"/>
  <c r="G233" i="1"/>
  <c r="G235" i="1"/>
  <c r="G237" i="1"/>
  <c r="G239" i="1"/>
  <c r="G241" i="1"/>
  <c r="G243" i="1"/>
  <c r="G245" i="1"/>
  <c r="G247" i="1"/>
  <c r="G249" i="1"/>
  <c r="G251" i="1"/>
  <c r="G253" i="1"/>
  <c r="G255" i="1"/>
  <c r="G257" i="1"/>
  <c r="G260" i="1"/>
  <c r="G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79" i="1"/>
  <c r="G481" i="1"/>
  <c r="G483" i="1"/>
  <c r="G485" i="1"/>
  <c r="G487" i="1"/>
  <c r="G489" i="1"/>
  <c r="G565" i="1"/>
  <c r="H565" i="1"/>
  <c r="G567" i="1"/>
  <c r="G569" i="1"/>
  <c r="G571" i="1"/>
  <c r="G573" i="1"/>
  <c r="G575" i="1"/>
  <c r="G577" i="1"/>
  <c r="G579" i="1"/>
  <c r="G581" i="1"/>
  <c r="G583" i="1"/>
  <c r="G585" i="1"/>
  <c r="G588" i="1"/>
  <c r="G590" i="1"/>
  <c r="G592" i="1"/>
  <c r="G594" i="1"/>
  <c r="G596" i="1"/>
  <c r="G598" i="1"/>
  <c r="G600" i="1"/>
  <c r="G602" i="1"/>
  <c r="G604" i="1"/>
  <c r="G606" i="1"/>
  <c r="G608" i="1"/>
  <c r="G610" i="1"/>
  <c r="G612" i="1"/>
  <c r="G614" i="1"/>
  <c r="G616" i="1"/>
  <c r="G618"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H1171" i="1"/>
  <c r="G1171" i="1"/>
  <c r="G1173" i="1"/>
  <c r="G1175" i="1"/>
  <c r="G1177" i="1"/>
  <c r="G1179" i="1"/>
  <c r="G1181"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H1391"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E412" i="4"/>
  <c r="I16" i="3"/>
  <c r="E289" i="4"/>
  <c r="I17" i="3"/>
  <c r="G1392" i="1"/>
  <c r="G1394" i="1"/>
  <c r="G1396" i="1"/>
  <c r="G1398" i="1"/>
  <c r="G1400" i="1"/>
  <c r="G1402" i="1"/>
  <c r="G1404" i="1"/>
  <c r="G1406" i="1"/>
  <c r="G1408" i="1"/>
  <c r="G1410" i="1"/>
  <c r="G1412" i="1"/>
  <c r="G1414" i="1"/>
  <c r="G1416" i="1"/>
  <c r="G1418" i="1"/>
  <c r="G1420" i="1"/>
  <c r="G1422"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E408" i="4"/>
  <c r="D403" i="1" s="1"/>
  <c r="G1445" i="1"/>
  <c r="D7" i="4"/>
  <c r="D133" i="4"/>
  <c r="D139" i="4"/>
  <c r="D163" i="4"/>
  <c r="D215" i="4"/>
  <c r="D263" i="4"/>
  <c r="D298" i="4"/>
  <c r="D344" i="4"/>
  <c r="D350" i="4"/>
  <c r="D396" i="4"/>
  <c r="E644" i="4"/>
  <c r="D638" i="1" s="1"/>
  <c r="F418" i="4"/>
  <c r="E472" i="4"/>
  <c r="D466" i="1" s="1"/>
  <c r="H466" i="1" s="1"/>
  <c r="D484" i="4"/>
  <c r="H307" i="9"/>
  <c r="E176" i="5"/>
  <c r="E237" i="5"/>
  <c r="D43" i="8"/>
  <c r="H21" i="9"/>
  <c r="G21" i="9"/>
  <c r="E21" i="9" s="1"/>
  <c r="F152" i="4"/>
  <c r="F417" i="4"/>
  <c r="F422" i="4"/>
  <c r="F460" i="4"/>
  <c r="F416" i="4"/>
  <c r="D515" i="4"/>
  <c r="D529" i="4"/>
  <c r="D567" i="4"/>
  <c r="D593" i="4"/>
  <c r="E143" i="9"/>
  <c r="B143" i="9" s="1"/>
  <c r="F603" i="4"/>
  <c r="D625" i="4"/>
  <c r="D7" i="5"/>
  <c r="D69" i="5"/>
  <c r="D87" i="5"/>
  <c r="E146" i="5"/>
  <c r="D1124" i="1" s="1"/>
  <c r="H1124" i="1" s="1"/>
  <c r="E290" i="9"/>
  <c r="B290" i="9" s="1"/>
  <c r="F149" i="5"/>
  <c r="D190" i="5"/>
  <c r="D206" i="5"/>
  <c r="D238" i="5"/>
  <c r="D258" i="5"/>
  <c r="D5" i="6"/>
  <c r="D35" i="6"/>
  <c r="D89" i="6"/>
  <c r="D129"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H165" i="9"/>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F88" i="5"/>
  <c r="E307" i="9"/>
  <c r="B307" i="9" s="1"/>
  <c r="F177" i="5"/>
  <c r="B315" i="9"/>
  <c r="E314" i="9"/>
  <c r="I10" i="3" s="1"/>
  <c r="D42" i="8"/>
  <c r="B213" i="9"/>
  <c r="B245" i="9"/>
  <c r="B247" i="9"/>
  <c r="B249" i="9"/>
  <c r="B251" i="9"/>
  <c r="B253" i="9"/>
  <c r="B255" i="9"/>
  <c r="B257" i="9"/>
  <c r="B259" i="9"/>
  <c r="B261" i="9"/>
  <c r="B263" i="9"/>
  <c r="B265" i="9"/>
  <c r="B267" i="9"/>
  <c r="B269" i="9"/>
  <c r="F644" i="4" l="1"/>
  <c r="C638" i="1"/>
  <c r="H638" i="1" s="1"/>
  <c r="K1450" i="9"/>
  <c r="G313" i="9"/>
  <c r="E313" i="9" s="1"/>
  <c r="B313" i="9" s="1"/>
  <c r="I34" i="3"/>
  <c r="C1517" i="1"/>
  <c r="E166" i="9"/>
  <c r="B166" i="9" s="1"/>
  <c r="B192" i="9"/>
  <c r="F129" i="6"/>
  <c r="C1423" i="1"/>
  <c r="F35" i="6"/>
  <c r="H25" i="3"/>
  <c r="C1329" i="1"/>
  <c r="F258" i="5"/>
  <c r="C1235" i="1"/>
  <c r="G310" i="9"/>
  <c r="E310" i="9" s="1"/>
  <c r="B310" i="9" s="1"/>
  <c r="F206" i="5"/>
  <c r="C1183" i="1"/>
  <c r="D176" i="5"/>
  <c r="F87" i="5"/>
  <c r="C1065" i="1"/>
  <c r="F7" i="5"/>
  <c r="H20" i="3"/>
  <c r="C985" i="1"/>
  <c r="F593" i="4"/>
  <c r="C587" i="1"/>
  <c r="D528" i="4"/>
  <c r="F529" i="4"/>
  <c r="C523" i="1"/>
  <c r="B21" i="9"/>
  <c r="I35" i="3"/>
  <c r="C1518" i="1"/>
  <c r="E175" i="5"/>
  <c r="D1152" i="1" s="1"/>
  <c r="I22" i="3"/>
  <c r="D1153" i="1"/>
  <c r="E68" i="5"/>
  <c r="F484" i="4"/>
  <c r="C478" i="1"/>
  <c r="D420" i="4"/>
  <c r="D408" i="4"/>
  <c r="F350" i="4"/>
  <c r="C345" i="1"/>
  <c r="D407" i="4"/>
  <c r="F298" i="4"/>
  <c r="C293" i="1"/>
  <c r="F215" i="4"/>
  <c r="C211" i="1"/>
  <c r="F139" i="4"/>
  <c r="C135" i="1"/>
  <c r="D6" i="4"/>
  <c r="F7" i="4"/>
  <c r="C3" i="1"/>
  <c r="E420" i="4"/>
  <c r="E413" i="4"/>
  <c r="E291" i="4"/>
  <c r="D287" i="1" s="1"/>
  <c r="D285" i="1"/>
  <c r="E639" i="4"/>
  <c r="E414" i="4"/>
  <c r="D409" i="1" s="1"/>
  <c r="D407" i="1"/>
  <c r="G638" i="1"/>
  <c r="G466" i="1"/>
  <c r="H19" i="9"/>
  <c r="E19" i="9" s="1"/>
  <c r="B19" i="9" s="1"/>
  <c r="G312" i="9"/>
  <c r="E312" i="9" s="1"/>
  <c r="F89" i="6"/>
  <c r="C1383" i="1"/>
  <c r="G317" i="9"/>
  <c r="E317" i="9" s="1"/>
  <c r="D141" i="6"/>
  <c r="F5" i="6"/>
  <c r="H24" i="3"/>
  <c r="C1299" i="1"/>
  <c r="D237" i="5"/>
  <c r="F238" i="5"/>
  <c r="C1215" i="1"/>
  <c r="G309" i="9"/>
  <c r="E309" i="9" s="1"/>
  <c r="B309" i="9" s="1"/>
  <c r="F190" i="5"/>
  <c r="C1167" i="1"/>
  <c r="D68" i="5"/>
  <c r="D6" i="5" s="1"/>
  <c r="F69" i="5"/>
  <c r="C1047" i="1"/>
  <c r="F625" i="4"/>
  <c r="C619" i="1"/>
  <c r="F567" i="4"/>
  <c r="C561" i="1"/>
  <c r="F515" i="4"/>
  <c r="C509" i="1"/>
  <c r="I23" i="3"/>
  <c r="D1214" i="1"/>
  <c r="F396" i="4"/>
  <c r="C391" i="1"/>
  <c r="F344" i="4"/>
  <c r="C339" i="1"/>
  <c r="F263" i="4"/>
  <c r="C259" i="1"/>
  <c r="F163" i="4"/>
  <c r="C159" i="1"/>
  <c r="F133" i="4"/>
  <c r="C129" i="1"/>
  <c r="I1479" i="1"/>
  <c r="I1477" i="1"/>
  <c r="I1460" i="1"/>
  <c r="I1458" i="1"/>
  <c r="I1456" i="1"/>
  <c r="I1451" i="1"/>
  <c r="I1449" i="1"/>
  <c r="I1447" i="1"/>
  <c r="D151" i="4"/>
  <c r="E290" i="4"/>
  <c r="D286" i="1" s="1"/>
  <c r="I1473" i="1"/>
  <c r="I1471" i="1"/>
  <c r="I1468" i="1"/>
  <c r="I1466" i="1"/>
  <c r="I1464" i="1"/>
  <c r="I1462" i="1"/>
  <c r="G1124" i="1"/>
  <c r="F6" i="5" l="1"/>
  <c r="C984" i="1"/>
  <c r="H1167" i="1"/>
  <c r="G1167" i="1"/>
  <c r="H1299" i="1"/>
  <c r="G1299" i="1"/>
  <c r="B317" i="9"/>
  <c r="E316" i="9"/>
  <c r="E640" i="4"/>
  <c r="E415" i="4"/>
  <c r="D410" i="1" s="1"/>
  <c r="D408" i="1"/>
  <c r="G3" i="1"/>
  <c r="H3" i="1"/>
  <c r="D412" i="4"/>
  <c r="F6" i="4"/>
  <c r="H16" i="3"/>
  <c r="C2" i="1"/>
  <c r="G345" i="1"/>
  <c r="H345" i="1"/>
  <c r="F408" i="4"/>
  <c r="C403" i="1"/>
  <c r="G478" i="1"/>
  <c r="H478" i="1"/>
  <c r="I21" i="3"/>
  <c r="D1046" i="1"/>
  <c r="E6" i="5"/>
  <c r="G1518" i="1"/>
  <c r="H1518" i="1"/>
  <c r="G523" i="1"/>
  <c r="H523" i="1"/>
  <c r="D636" i="4"/>
  <c r="F528" i="4"/>
  <c r="C522" i="1"/>
  <c r="H1183" i="1"/>
  <c r="G1183" i="1"/>
  <c r="G1423" i="1"/>
  <c r="H1423" i="1"/>
  <c r="H1517" i="1"/>
  <c r="G1517" i="1"/>
  <c r="H11" i="3"/>
  <c r="H17" i="3"/>
  <c r="D289" i="4"/>
  <c r="F151" i="4"/>
  <c r="C147" i="1"/>
  <c r="G129" i="1"/>
  <c r="H129" i="1"/>
  <c r="G159" i="1"/>
  <c r="H159" i="1"/>
  <c r="G259" i="1"/>
  <c r="H259" i="1"/>
  <c r="G339" i="1"/>
  <c r="H339" i="1"/>
  <c r="G391" i="1"/>
  <c r="H391" i="1"/>
  <c r="G509" i="1"/>
  <c r="H509" i="1"/>
  <c r="G561" i="1"/>
  <c r="H561" i="1"/>
  <c r="G619" i="1"/>
  <c r="H619" i="1"/>
  <c r="H1047" i="1"/>
  <c r="G1047" i="1"/>
  <c r="F68" i="5"/>
  <c r="H21" i="3"/>
  <c r="C1046" i="1"/>
  <c r="H1215" i="1"/>
  <c r="G1215" i="1"/>
  <c r="F237" i="5"/>
  <c r="H23" i="3"/>
  <c r="C1214" i="1"/>
  <c r="F141" i="6"/>
  <c r="H28" i="3"/>
  <c r="C1435" i="1"/>
  <c r="H1383" i="1"/>
  <c r="G1383" i="1"/>
  <c r="B312" i="9"/>
  <c r="E311" i="9"/>
  <c r="E641" i="4"/>
  <c r="D633" i="1"/>
  <c r="E635" i="4"/>
  <c r="D629" i="1" s="1"/>
  <c r="D414" i="1"/>
  <c r="E636" i="4"/>
  <c r="D630" i="1" s="1"/>
  <c r="G135" i="1"/>
  <c r="H135" i="1"/>
  <c r="G211" i="1"/>
  <c r="H211" i="1"/>
  <c r="G293" i="1"/>
  <c r="H293" i="1"/>
  <c r="F407" i="4"/>
  <c r="C402" i="1"/>
  <c r="D635" i="4"/>
  <c r="F420" i="4"/>
  <c r="C414" i="1"/>
  <c r="G587" i="1"/>
  <c r="H587" i="1"/>
  <c r="H985" i="1"/>
  <c r="G985" i="1"/>
  <c r="H1065" i="1"/>
  <c r="G1065" i="1"/>
  <c r="D175" i="5"/>
  <c r="F176" i="5"/>
  <c r="H22" i="3"/>
  <c r="C1153" i="1"/>
  <c r="H1235" i="1"/>
  <c r="G1235" i="1"/>
  <c r="H1329" i="1"/>
  <c r="G1329" i="1"/>
  <c r="F175" i="5" l="1"/>
  <c r="C1152" i="1"/>
  <c r="G402" i="1"/>
  <c r="H402" i="1"/>
  <c r="D635" i="1"/>
  <c r="H1214" i="1"/>
  <c r="G1214" i="1"/>
  <c r="G147" i="1"/>
  <c r="H147" i="1"/>
  <c r="D413" i="4"/>
  <c r="D291" i="4"/>
  <c r="F289" i="4"/>
  <c r="C285" i="1"/>
  <c r="H1153" i="1"/>
  <c r="G1153" i="1"/>
  <c r="G414" i="1"/>
  <c r="H414" i="1"/>
  <c r="F635" i="4"/>
  <c r="C629" i="1"/>
  <c r="G1435" i="1"/>
  <c r="H1435" i="1"/>
  <c r="H1046" i="1"/>
  <c r="G1046" i="1"/>
  <c r="G522" i="1"/>
  <c r="H522" i="1"/>
  <c r="F636" i="4"/>
  <c r="C630" i="1"/>
  <c r="G403" i="1"/>
  <c r="H403" i="1"/>
  <c r="G2" i="1"/>
  <c r="H2" i="1"/>
  <c r="D639" i="4"/>
  <c r="D414" i="4"/>
  <c r="F412" i="4"/>
  <c r="C407" i="1"/>
  <c r="E642" i="4"/>
  <c r="D634" i="1"/>
  <c r="G278" i="9"/>
  <c r="E278" i="9" s="1"/>
  <c r="N3" i="9"/>
  <c r="I11" i="3"/>
  <c r="H278" i="9"/>
  <c r="D984" i="1"/>
  <c r="H8" i="3" s="1"/>
  <c r="D290" i="4"/>
  <c r="H9" i="3"/>
  <c r="G284" i="9"/>
  <c r="E284" i="9" s="1"/>
  <c r="B284" i="9" s="1"/>
  <c r="M3" i="9" l="1"/>
  <c r="B278" i="9"/>
  <c r="E277" i="9"/>
  <c r="I8" i="3" s="1"/>
  <c r="H984" i="1"/>
  <c r="F414" i="4"/>
  <c r="C409" i="1"/>
  <c r="K3" i="9"/>
  <c r="I9" i="3"/>
  <c r="F290" i="4"/>
  <c r="C286" i="1"/>
  <c r="G984" i="1"/>
  <c r="E646" i="4"/>
  <c r="D636" i="1"/>
  <c r="F639" i="4"/>
  <c r="C633" i="1"/>
  <c r="G630" i="1"/>
  <c r="H630" i="1"/>
  <c r="G629" i="1"/>
  <c r="H629" i="1"/>
  <c r="G285" i="1"/>
  <c r="H285" i="1"/>
  <c r="F291" i="4"/>
  <c r="C287" i="1"/>
  <c r="H1152" i="1"/>
  <c r="G1152" i="1"/>
  <c r="G407" i="1"/>
  <c r="H407" i="1"/>
  <c r="D640" i="4"/>
  <c r="D415" i="4"/>
  <c r="F413" i="4"/>
  <c r="C408" i="1"/>
  <c r="E645" i="4"/>
  <c r="I18" i="3" l="1"/>
  <c r="D639" i="1"/>
  <c r="D642" i="4"/>
  <c r="F640" i="4"/>
  <c r="C634" i="1"/>
  <c r="G408" i="1"/>
  <c r="H408" i="1"/>
  <c r="F415" i="4"/>
  <c r="C410" i="1"/>
  <c r="G287" i="1"/>
  <c r="H287" i="1"/>
  <c r="G633" i="1"/>
  <c r="H633" i="1"/>
  <c r="D641" i="4"/>
  <c r="I19" i="3"/>
  <c r="D640" i="1"/>
  <c r="G286" i="1"/>
  <c r="H286" i="1"/>
  <c r="G409" i="1"/>
  <c r="H409" i="1"/>
  <c r="D645" i="4" l="1"/>
  <c r="F641" i="4"/>
  <c r="C635" i="1"/>
  <c r="G410" i="1"/>
  <c r="H410" i="1"/>
  <c r="G634" i="1"/>
  <c r="H634" i="1"/>
  <c r="D646" i="4"/>
  <c r="F642" i="4"/>
  <c r="C636" i="1"/>
  <c r="G636" i="1" l="1"/>
  <c r="H636" i="1"/>
  <c r="F646" i="4"/>
  <c r="H19" i="3"/>
  <c r="C640" i="1"/>
  <c r="G635" i="1"/>
  <c r="H635" i="1"/>
  <c r="F645" i="4"/>
  <c r="H18" i="3"/>
  <c r="C639" i="1"/>
  <c r="G276" i="9"/>
  <c r="E276" i="9" s="1"/>
  <c r="B276" i="9" s="1"/>
  <c r="H7" i="3" l="1"/>
  <c r="J3" i="9" s="1"/>
  <c r="G639" i="1"/>
  <c r="H639" i="1"/>
  <c r="G640" i="1"/>
  <c r="H640" i="1"/>
  <c r="G274" i="9" l="1"/>
  <c r="L272" i="9"/>
  <c r="H274" i="9"/>
  <c r="M272" i="9"/>
  <c r="H18" i="9"/>
  <c r="G18" i="9"/>
  <c r="I13" i="9"/>
  <c r="I6" i="9"/>
  <c r="J7" i="9"/>
  <c r="K8" i="9"/>
  <c r="J11" i="9"/>
  <c r="K12" i="9"/>
  <c r="J17" i="9"/>
  <c r="M16" i="9"/>
  <c r="L15" i="9"/>
  <c r="G17" i="9"/>
  <c r="G16" i="9"/>
  <c r="H15" i="9"/>
  <c r="K5" i="9"/>
  <c r="I7" i="9"/>
  <c r="J8" i="9"/>
  <c r="K9" i="9"/>
  <c r="I11" i="9"/>
  <c r="J12" i="9"/>
  <c r="K11" i="9"/>
  <c r="K13" i="9"/>
  <c r="J5" i="9"/>
  <c r="K6" i="9"/>
  <c r="I8" i="9"/>
  <c r="J9" i="9"/>
  <c r="K10" i="9"/>
  <c r="I12" i="9"/>
  <c r="E12" i="9" s="1"/>
  <c r="B12" i="9" s="1"/>
  <c r="H17" i="9"/>
  <c r="H16" i="9"/>
  <c r="G15" i="9"/>
  <c r="I17" i="9"/>
  <c r="L16" i="9"/>
  <c r="M15" i="9"/>
  <c r="I5" i="9"/>
  <c r="E5" i="9" s="1"/>
  <c r="J6" i="9"/>
  <c r="K7" i="9"/>
  <c r="I9" i="9"/>
  <c r="E9" i="9" s="1"/>
  <c r="B9" i="9" s="1"/>
  <c r="J10" i="9"/>
  <c r="E10" i="9" s="1"/>
  <c r="B10" i="9" s="1"/>
  <c r="J13" i="9"/>
  <c r="E7" i="9" l="1"/>
  <c r="B7" i="9" s="1"/>
  <c r="E18" i="9"/>
  <c r="B18" i="9" s="1"/>
  <c r="E17" i="9"/>
  <c r="B17" i="9" s="1"/>
  <c r="E6" i="9"/>
  <c r="B6" i="9" s="1"/>
  <c r="F272" i="9"/>
  <c r="B5" i="9"/>
  <c r="F16" i="9"/>
  <c r="E15" i="9"/>
  <c r="E8" i="9"/>
  <c r="B8" i="9" s="1"/>
  <c r="E11" i="9"/>
  <c r="B11" i="9" s="1"/>
  <c r="E16" i="9"/>
  <c r="B16" i="9" s="1"/>
  <c r="F15" i="9"/>
  <c r="E13" i="9"/>
  <c r="B13" i="9" s="1"/>
  <c r="E274" i="9"/>
  <c r="F14" i="9" l="1"/>
  <c r="B274" i="9"/>
  <c r="E20" i="9"/>
  <c r="I7" i="3" s="1"/>
  <c r="E4" i="9"/>
  <c r="B272" i="9"/>
  <c r="F20"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<sst xmlns="http://schemas.openxmlformats.org/spreadsheetml/2006/main" count="4360" uniqueCount="3421">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</sst>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1212876.0800000003</v>
      </c>
      <c r="D2" s="6">
        <f>'PR-RAS'!E6</f>
        <v>913322.76</v>
      </c>
      <c r="E2" s="6">
        <v>0</v>
      </c>
      <c r="F2" s="6">
        <v>0</v>
      </c>
      <c r="G2" s="7">
        <f t="shared" ref="G2:G264" si="0">(B2/1000)*(C2*1+D2*2)</f>
        <v>3039.5216000000005</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183474.39</v>
      </c>
      <c r="D3" s="1">
        <f>'PR-RAS'!E7</f>
        <v>245670.86999999997</v>
      </c>
      <c r="E3" s="1">
        <v>0</v>
      </c>
      <c r="F3" s="1">
        <v>0</v>
      </c>
      <c r="G3" s="2">
        <f t="shared" si="0"/>
        <v>1349.6322599999999</v>
      </c>
      <c r="H3" s="2">
        <f t="shared" si="1"/>
        <v>0.52000000004773028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164644.38</v>
      </c>
      <c r="D4" s="1">
        <f>'PR-RAS'!E8</f>
        <v>236036.20999999996</v>
      </c>
      <c r="E4" s="1">
        <v>0</v>
      </c>
      <c r="F4" s="1">
        <v>0</v>
      </c>
      <c r="G4" s="2">
        <f t="shared" si="0"/>
        <v>1910.1503999999998</v>
      </c>
      <c r="H4" s="2">
        <f t="shared" si="1"/>
        <v>0.58999999996740371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182741.11</v>
      </c>
      <c r="D5" s="1">
        <f>'PR-RAS'!E9</f>
        <v>271121.49</v>
      </c>
      <c r="E5" s="1">
        <v>0</v>
      </c>
      <c r="F5" s="1">
        <v>0</v>
      </c>
      <c r="G5" s="2">
        <f t="shared" si="0"/>
        <v>2899.9363600000001</v>
      </c>
      <c r="H5" s="2">
        <f t="shared" si="1"/>
        <v>0.59999999997671694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15657.59</v>
      </c>
      <c r="D6" s="1">
        <f>'PR-RAS'!E10</f>
        <v>19977.93</v>
      </c>
      <c r="E6" s="1">
        <v>0</v>
      </c>
      <c r="F6" s="1">
        <v>0</v>
      </c>
      <c r="G6" s="2">
        <f t="shared" si="0"/>
        <v>278.06725</v>
      </c>
      <c r="H6" s="2">
        <f t="shared" si="1"/>
        <v>0.47999999999956344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7347.26</v>
      </c>
      <c r="D7" s="1">
        <f>'PR-RAS'!E11</f>
        <v>6748.42</v>
      </c>
      <c r="E7" s="1">
        <v>0</v>
      </c>
      <c r="F7" s="1">
        <v>0</v>
      </c>
      <c r="G7" s="2">
        <f t="shared" si="0"/>
        <v>125.0646</v>
      </c>
      <c r="H7" s="2">
        <f t="shared" si="1"/>
        <v>0.68000000000029104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13304.75</v>
      </c>
      <c r="D8" s="1">
        <f>'PR-RAS'!E12</f>
        <v>17896.87</v>
      </c>
      <c r="E8" s="1">
        <v>0</v>
      </c>
      <c r="F8" s="1">
        <v>0</v>
      </c>
      <c r="G8" s="2">
        <f t="shared" si="0"/>
        <v>343.68943000000002</v>
      </c>
      <c r="H8" s="2">
        <f t="shared" si="1"/>
        <v>0.38000000000101863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12207.44</v>
      </c>
      <c r="D9" s="1">
        <f>'PR-RAS'!E13</f>
        <v>27253.81</v>
      </c>
      <c r="E9" s="1">
        <v>0</v>
      </c>
      <c r="F9" s="1">
        <v>0</v>
      </c>
      <c r="G9" s="2">
        <f t="shared" si="0"/>
        <v>533.72047999999995</v>
      </c>
      <c r="H9" s="2">
        <f t="shared" si="1"/>
        <v>0.62999999999919964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66613.77</v>
      </c>
      <c r="D11" s="1">
        <f>'PR-RAS'!E15</f>
        <v>106962.31</v>
      </c>
      <c r="E11" s="1">
        <v>0</v>
      </c>
      <c r="F11" s="1">
        <v>0</v>
      </c>
      <c r="G11" s="2">
        <f t="shared" si="0"/>
        <v>2805.3839000000003</v>
      </c>
      <c r="H11" s="2">
        <f t="shared" si="1"/>
        <v>0.53999999999359716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18830.009999999998</v>
      </c>
      <c r="D19" s="1">
        <f>'PR-RAS'!E23</f>
        <v>9634.66</v>
      </c>
      <c r="E19" s="1">
        <v>0</v>
      </c>
      <c r="F19" s="1">
        <v>0</v>
      </c>
      <c r="G19" s="2">
        <f t="shared" si="0"/>
        <v>685.78793999999994</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1100.75</v>
      </c>
      <c r="D20" s="1">
        <f>'PR-RAS'!E24</f>
        <v>1098.8599999999999</v>
      </c>
      <c r="E20" s="1">
        <v>0</v>
      </c>
      <c r="F20" s="1">
        <v>0</v>
      </c>
      <c r="G20" s="2">
        <f t="shared" si="0"/>
        <v>62.670929999999991</v>
      </c>
      <c r="H20" s="2">
        <f t="shared" si="1"/>
        <v>0.39000000000010004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17729.259999999998</v>
      </c>
      <c r="D23" s="1">
        <f>'PR-RAS'!E27</f>
        <v>8535.7999999999993</v>
      </c>
      <c r="E23" s="1">
        <v>0</v>
      </c>
      <c r="F23" s="1">
        <v>0</v>
      </c>
      <c r="G23" s="2">
        <f t="shared" si="0"/>
        <v>765.61892</v>
      </c>
      <c r="H23" s="2">
        <f t="shared" si="1"/>
        <v>0.45999999999912689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864671.65000000014</v>
      </c>
      <c r="D46" s="1">
        <f>'PR-RAS'!E50</f>
        <v>588287.46</v>
      </c>
      <c r="E46" s="1">
        <v>0</v>
      </c>
      <c r="F46" s="1">
        <v>0</v>
      </c>
      <c r="G46" s="2">
        <f t="shared" si="0"/>
        <v>91856.095650000003</v>
      </c>
      <c r="H46" s="2">
        <f t="shared" si="1"/>
        <v>0.80999999982304871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246794.88</v>
      </c>
      <c r="D55" s="1">
        <f>'PR-RAS'!E59</f>
        <v>335144.14</v>
      </c>
      <c r="E55" s="1">
        <v>0</v>
      </c>
      <c r="F55" s="1">
        <v>0</v>
      </c>
      <c r="G55" s="2">
        <f t="shared" si="0"/>
        <v>49522.490640000004</v>
      </c>
      <c r="H55" s="2">
        <f t="shared" si="1"/>
        <v>0.26000000000931323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246794.88</v>
      </c>
      <c r="D56" s="1">
        <f>'PR-RAS'!E60</f>
        <v>283207.14</v>
      </c>
      <c r="E56" s="1">
        <v>0</v>
      </c>
      <c r="F56" s="1">
        <v>0</v>
      </c>
      <c r="G56" s="2">
        <f t="shared" si="0"/>
        <v>44726.503799999999</v>
      </c>
      <c r="H56" s="2">
        <f t="shared" si="1"/>
        <v>0.26000000000931323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51937</v>
      </c>
      <c r="E57" s="1">
        <v>0</v>
      </c>
      <c r="F57" s="1">
        <v>0</v>
      </c>
      <c r="G57" s="2">
        <f t="shared" si="0"/>
        <v>5816.9440000000004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49506.96</v>
      </c>
      <c r="D58" s="1">
        <f>'PR-RAS'!E62</f>
        <v>18622.82</v>
      </c>
      <c r="E58" s="1">
        <v>0</v>
      </c>
      <c r="F58" s="1">
        <v>0</v>
      </c>
      <c r="G58" s="2">
        <f t="shared" si="0"/>
        <v>4944.8982000000005</v>
      </c>
      <c r="H58" s="2">
        <f t="shared" si="1"/>
        <v>0.22000000000116415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5171.8900000000003</v>
      </c>
      <c r="D59" s="1">
        <f>'PR-RAS'!E63</f>
        <v>18622.82</v>
      </c>
      <c r="E59" s="1">
        <v>0</v>
      </c>
      <c r="F59" s="1">
        <v>0</v>
      </c>
      <c r="G59" s="2">
        <f t="shared" si="0"/>
        <v>2460.2167399999998</v>
      </c>
      <c r="H59" s="2">
        <f t="shared" si="1"/>
        <v>0.28999999999996362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44335.07</v>
      </c>
      <c r="D60" s="1">
        <f>'PR-RAS'!E64</f>
        <v>0</v>
      </c>
      <c r="E60" s="1">
        <v>0</v>
      </c>
      <c r="F60" s="1">
        <v>0</v>
      </c>
      <c r="G60" s="2">
        <f t="shared" si="0"/>
        <v>2615.7691299999997</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568369.81000000006</v>
      </c>
      <c r="D70" s="1">
        <f>'PR-RAS'!E74</f>
        <v>234520.5</v>
      </c>
      <c r="E70" s="1">
        <v>0</v>
      </c>
      <c r="F70" s="1">
        <v>0</v>
      </c>
      <c r="G70" s="2">
        <f t="shared" si="0"/>
        <v>71581.345890000011</v>
      </c>
      <c r="H70" s="2">
        <f t="shared" si="1"/>
        <v>0.68999999994412065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42064.06</v>
      </c>
      <c r="D71" s="1">
        <f>'PR-RAS'!E75</f>
        <v>86400</v>
      </c>
      <c r="E71" s="1">
        <v>0</v>
      </c>
      <c r="F71" s="1">
        <v>0</v>
      </c>
      <c r="G71" s="2">
        <f t="shared" si="0"/>
        <v>15040.484200000001</v>
      </c>
      <c r="H71" s="2">
        <f t="shared" si="1"/>
        <v>5.9999999997671694E-2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526305.75</v>
      </c>
      <c r="D72" s="1">
        <f>'PR-RAS'!E76</f>
        <v>148120.5</v>
      </c>
      <c r="E72" s="1">
        <v>0</v>
      </c>
      <c r="F72" s="1">
        <v>0</v>
      </c>
      <c r="G72" s="2">
        <f t="shared" si="0"/>
        <v>58400.819249999993</v>
      </c>
      <c r="H72" s="2">
        <f t="shared" si="1"/>
        <v>0.75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13025.21</v>
      </c>
      <c r="D78" s="1">
        <f>'PR-RAS'!E82</f>
        <v>8412.130000000001</v>
      </c>
      <c r="E78" s="1">
        <v>0</v>
      </c>
      <c r="F78" s="1">
        <v>0</v>
      </c>
      <c r="G78" s="2">
        <f t="shared" si="0"/>
        <v>2298.4091899999999</v>
      </c>
      <c r="H78" s="2">
        <f t="shared" si="1"/>
        <v>0.34000000000014552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183.36</v>
      </c>
      <c r="D79" s="1">
        <f>'PR-RAS'!E83</f>
        <v>220.64</v>
      </c>
      <c r="E79" s="1">
        <v>0</v>
      </c>
      <c r="F79" s="1">
        <v>0</v>
      </c>
      <c r="G79" s="2">
        <f t="shared" si="0"/>
        <v>48.721919999999997</v>
      </c>
      <c r="H79" s="2">
        <f t="shared" si="1"/>
        <v>0.72000000000002728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202.72</v>
      </c>
      <c r="E81" s="1">
        <v>0</v>
      </c>
      <c r="F81" s="1">
        <v>0</v>
      </c>
      <c r="G81" s="2">
        <f t="shared" si="0"/>
        <v>32.446399999999997</v>
      </c>
      <c r="H81" s="2">
        <f t="shared" si="1"/>
        <v>0.42000000000000115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24.04</v>
      </c>
      <c r="D82" s="1">
        <f>'PR-RAS'!E86</f>
        <v>17.920000000000002</v>
      </c>
      <c r="E82" s="1">
        <v>0</v>
      </c>
      <c r="F82" s="1">
        <v>0</v>
      </c>
      <c r="G82" s="2">
        <f t="shared" si="0"/>
        <v>4.8502800000000006</v>
      </c>
      <c r="H82" s="2">
        <f t="shared" si="1"/>
        <v>0.11999999999999744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159.18</v>
      </c>
      <c r="D83" s="1">
        <f>'PR-RAS'!E87</f>
        <v>0</v>
      </c>
      <c r="E83" s="1">
        <v>0</v>
      </c>
      <c r="F83" s="1">
        <v>0</v>
      </c>
      <c r="G83" s="2">
        <f t="shared" si="0"/>
        <v>13.052760000000001</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12841.849999999999</v>
      </c>
      <c r="D87" s="1">
        <f>'PR-RAS'!E91</f>
        <v>8191.4900000000007</v>
      </c>
      <c r="E87" s="1">
        <v>0</v>
      </c>
      <c r="F87" s="1">
        <v>0</v>
      </c>
      <c r="G87" s="2">
        <f t="shared" si="0"/>
        <v>2513.33538</v>
      </c>
      <c r="H87" s="2">
        <f t="shared" si="1"/>
        <v>0.64000000000214641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7004.62</v>
      </c>
      <c r="D88" s="1">
        <f>'PR-RAS'!E92</f>
        <v>1389.25</v>
      </c>
      <c r="E88" s="1">
        <v>0</v>
      </c>
      <c r="F88" s="1">
        <v>0</v>
      </c>
      <c r="G88" s="2">
        <f t="shared" si="0"/>
        <v>851.13143999999988</v>
      </c>
      <c r="H88" s="2">
        <f t="shared" si="1"/>
        <v>0.63000000000010914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3506.1</v>
      </c>
      <c r="D89" s="1">
        <f>'PR-RAS'!E93</f>
        <v>6746.35</v>
      </c>
      <c r="E89" s="1">
        <v>0</v>
      </c>
      <c r="F89" s="1">
        <v>0</v>
      </c>
      <c r="G89" s="2">
        <f t="shared" si="0"/>
        <v>1495.8943999999999</v>
      </c>
      <c r="H89" s="2">
        <f t="shared" si="1"/>
        <v>0.45000000000027285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1965</v>
      </c>
      <c r="D90" s="1">
        <f>'PR-RAS'!E94</f>
        <v>55.89</v>
      </c>
      <c r="E90" s="1">
        <v>0</v>
      </c>
      <c r="F90" s="1">
        <v>0</v>
      </c>
      <c r="G90" s="2">
        <f t="shared" si="0"/>
        <v>184.83342000000002</v>
      </c>
      <c r="H90" s="2">
        <f t="shared" si="1"/>
        <v>0.10999999999999943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366.13</v>
      </c>
      <c r="D93" s="1">
        <f>'PR-RAS'!E97</f>
        <v>0</v>
      </c>
      <c r="E93" s="1">
        <v>0</v>
      </c>
      <c r="F93" s="1">
        <v>0</v>
      </c>
      <c r="G93" s="2">
        <f t="shared" si="0"/>
        <v>33.683959999999999</v>
      </c>
      <c r="H93" s="2">
        <f t="shared" si="1"/>
        <v>0.12999999999999545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149577.54999999999</v>
      </c>
      <c r="D102" s="1">
        <f>'PR-RAS'!E106</f>
        <v>58205.5</v>
      </c>
      <c r="E102" s="1">
        <v>0</v>
      </c>
      <c r="F102" s="1">
        <v>0</v>
      </c>
      <c r="G102" s="2">
        <f t="shared" si="0"/>
        <v>26864.843550000001</v>
      </c>
      <c r="H102" s="2">
        <f t="shared" si="1"/>
        <v>0.95000000001164153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976.06000000000006</v>
      </c>
      <c r="D103" s="1">
        <f>'PR-RAS'!E107</f>
        <v>1173.33</v>
      </c>
      <c r="E103" s="1">
        <v>0</v>
      </c>
      <c r="F103" s="1">
        <v>0</v>
      </c>
      <c r="G103" s="2">
        <f t="shared" si="0"/>
        <v>338.91743999999994</v>
      </c>
      <c r="H103" s="2">
        <f t="shared" si="1"/>
        <v>0.38999999999998636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1.85</v>
      </c>
      <c r="D105" s="1">
        <f>'PR-RAS'!E109</f>
        <v>0</v>
      </c>
      <c r="E105" s="1">
        <v>0</v>
      </c>
      <c r="F105" s="1">
        <v>0</v>
      </c>
      <c r="G105" s="2">
        <f t="shared" si="0"/>
        <v>0.19239999999999999</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974.21</v>
      </c>
      <c r="D107" s="1">
        <f>'PR-RAS'!E111</f>
        <v>1173.33</v>
      </c>
      <c r="E107" s="1">
        <v>0</v>
      </c>
      <c r="F107" s="1">
        <v>0</v>
      </c>
      <c r="G107" s="2">
        <f t="shared" si="0"/>
        <v>352.01221999999996</v>
      </c>
      <c r="H107" s="2">
        <f t="shared" si="1"/>
        <v>0.53999999999996362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123567.03999999999</v>
      </c>
      <c r="D108" s="1">
        <f>'PR-RAS'!E112</f>
        <v>28997.62</v>
      </c>
      <c r="E108" s="1">
        <v>0</v>
      </c>
      <c r="F108" s="1">
        <v>0</v>
      </c>
      <c r="G108" s="2">
        <f t="shared" si="0"/>
        <v>19427.163959999998</v>
      </c>
      <c r="H108" s="2">
        <f t="shared" si="1"/>
        <v>0.41999999999461579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30.87</v>
      </c>
      <c r="D110" s="1">
        <f>'PR-RAS'!E114</f>
        <v>25.42</v>
      </c>
      <c r="E110" s="1">
        <v>0</v>
      </c>
      <c r="F110" s="1">
        <v>0</v>
      </c>
      <c r="G110" s="2">
        <f t="shared" si="0"/>
        <v>8.90639</v>
      </c>
      <c r="H110" s="2">
        <f t="shared" si="1"/>
        <v>0.55000000000000071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101082.84</v>
      </c>
      <c r="D111" s="1">
        <f>'PR-RAS'!E115</f>
        <v>2609.5100000000002</v>
      </c>
      <c r="E111" s="1">
        <v>0</v>
      </c>
      <c r="F111" s="1">
        <v>0</v>
      </c>
      <c r="G111" s="2">
        <f t="shared" si="0"/>
        <v>11693.204600000001</v>
      </c>
      <c r="H111" s="2">
        <f t="shared" si="1"/>
        <v>0.65000000000327418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22453.33</v>
      </c>
      <c r="D113" s="1">
        <f>'PR-RAS'!E117</f>
        <v>26362.69</v>
      </c>
      <c r="E113" s="1">
        <v>0</v>
      </c>
      <c r="F113" s="1">
        <v>0</v>
      </c>
      <c r="G113" s="2">
        <f t="shared" si="0"/>
        <v>8420.015519999999</v>
      </c>
      <c r="H113" s="2">
        <f t="shared" si="1"/>
        <v>0.6400000000030559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25034.45</v>
      </c>
      <c r="D116" s="1">
        <f>'PR-RAS'!E120</f>
        <v>28034.55</v>
      </c>
      <c r="E116" s="1">
        <v>0</v>
      </c>
      <c r="F116" s="1">
        <v>0</v>
      </c>
      <c r="G116" s="2">
        <f t="shared" si="0"/>
        <v>9326.9082500000004</v>
      </c>
      <c r="H116" s="2">
        <f t="shared" si="1"/>
        <v>0.90000000000145519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2779.77</v>
      </c>
      <c r="E117" s="1">
        <v>0</v>
      </c>
      <c r="F117" s="1">
        <v>0</v>
      </c>
      <c r="G117" s="2">
        <f t="shared" si="0"/>
        <v>644.90664000000004</v>
      </c>
      <c r="H117" s="2">
        <f t="shared" si="1"/>
        <v>0.23000000000001819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25034.45</v>
      </c>
      <c r="D118" s="1">
        <f>'PR-RAS'!E122</f>
        <v>25254.78</v>
      </c>
      <c r="E118" s="1">
        <v>0</v>
      </c>
      <c r="F118" s="1">
        <v>0</v>
      </c>
      <c r="G118" s="2">
        <f t="shared" si="0"/>
        <v>8838.6491700000006</v>
      </c>
      <c r="H118" s="2">
        <f t="shared" si="1"/>
        <v>0.67000000000189175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2127.2800000000002</v>
      </c>
      <c r="D120" s="1">
        <f>'PR-RAS'!E124</f>
        <v>12746.8</v>
      </c>
      <c r="E120" s="1">
        <v>0</v>
      </c>
      <c r="F120" s="1">
        <v>0</v>
      </c>
      <c r="G120" s="2">
        <f t="shared" si="0"/>
        <v>3286.8847199999996</v>
      </c>
      <c r="H120" s="2">
        <f t="shared" si="1"/>
        <v>0.48000000000092768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2127.2800000000002</v>
      </c>
      <c r="D121" s="1">
        <f>'PR-RAS'!E125</f>
        <v>746.8</v>
      </c>
      <c r="E121" s="1">
        <v>0</v>
      </c>
      <c r="F121" s="1">
        <v>0</v>
      </c>
      <c r="G121" s="2">
        <f t="shared" si="0"/>
        <v>434.50560000000002</v>
      </c>
      <c r="H121" s="2">
        <f t="shared" si="1"/>
        <v>0.48000000000024556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2127.2800000000002</v>
      </c>
      <c r="D123" s="1">
        <f>'PR-RAS'!E127</f>
        <v>746.8</v>
      </c>
      <c r="E123" s="1">
        <v>0</v>
      </c>
      <c r="F123" s="1">
        <v>0</v>
      </c>
      <c r="G123" s="2">
        <f t="shared" si="0"/>
        <v>441.74736000000001</v>
      </c>
      <c r="H123" s="2">
        <f t="shared" si="1"/>
        <v>0.48000000000024556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12000</v>
      </c>
      <c r="E125" s="1">
        <v>0</v>
      </c>
      <c r="F125" s="1">
        <v>0</v>
      </c>
      <c r="G125" s="2">
        <f t="shared" si="0"/>
        <v>2976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436807.46999999991</v>
      </c>
      <c r="D147" s="1">
        <f>'PR-RAS'!E151</f>
        <v>439345.79000000004</v>
      </c>
      <c r="E147" s="1">
        <v>0</v>
      </c>
      <c r="F147" s="1">
        <v>0</v>
      </c>
      <c r="G147" s="2">
        <f t="shared" si="0"/>
        <v>192062.86129999999</v>
      </c>
      <c r="H147" s="2">
        <f t="shared" si="1"/>
        <v>0.67999999987659976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160500.21</v>
      </c>
      <c r="D148" s="1">
        <f>'PR-RAS'!E152</f>
        <v>167059.26</v>
      </c>
      <c r="E148" s="1">
        <v>0</v>
      </c>
      <c r="F148" s="1">
        <v>0</v>
      </c>
      <c r="G148" s="2">
        <f t="shared" si="0"/>
        <v>72708.953309999997</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137084.48000000001</v>
      </c>
      <c r="D149" s="1">
        <f>'PR-RAS'!E153</f>
        <v>143472.53</v>
      </c>
      <c r="E149" s="1">
        <v>0</v>
      </c>
      <c r="F149" s="1">
        <v>0</v>
      </c>
      <c r="G149" s="2">
        <f t="shared" si="0"/>
        <v>62756.371920000005</v>
      </c>
      <c r="H149" s="2">
        <f t="shared" si="1"/>
        <v>0.95000000001164153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137084.48000000001</v>
      </c>
      <c r="D150" s="1">
        <f>'PR-RAS'!E154</f>
        <v>143472.53</v>
      </c>
      <c r="E150" s="1">
        <v>0</v>
      </c>
      <c r="F150" s="1">
        <v>0</v>
      </c>
      <c r="G150" s="2">
        <f t="shared" si="0"/>
        <v>63180.401460000001</v>
      </c>
      <c r="H150" s="2">
        <f t="shared" si="1"/>
        <v>0.95000000001164153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3358.36</v>
      </c>
      <c r="D154" s="1">
        <f>'PR-RAS'!E158</f>
        <v>950</v>
      </c>
      <c r="E154" s="1">
        <v>0</v>
      </c>
      <c r="F154" s="1">
        <v>0</v>
      </c>
      <c r="G154" s="2">
        <f t="shared" si="0"/>
        <v>804.52908000000002</v>
      </c>
      <c r="H154" s="2">
        <f t="shared" si="1"/>
        <v>0.36000000000012733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20057.37</v>
      </c>
      <c r="D155" s="1">
        <f>'PR-RAS'!E159</f>
        <v>22636.73</v>
      </c>
      <c r="E155" s="1">
        <v>0</v>
      </c>
      <c r="F155" s="1">
        <v>0</v>
      </c>
      <c r="G155" s="2">
        <f t="shared" si="0"/>
        <v>10060.947819999999</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20057.37</v>
      </c>
      <c r="D157" s="1">
        <f>'PR-RAS'!E161</f>
        <v>22636.73</v>
      </c>
      <c r="E157" s="1">
        <v>0</v>
      </c>
      <c r="F157" s="1">
        <v>0</v>
      </c>
      <c r="G157" s="2">
        <f t="shared" si="0"/>
        <v>10191.609480000001</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182144.84999999998</v>
      </c>
      <c r="D159" s="1">
        <f>'PR-RAS'!E163</f>
        <v>191176.95999999999</v>
      </c>
      <c r="E159" s="1">
        <v>0</v>
      </c>
      <c r="F159" s="1">
        <v>0</v>
      </c>
      <c r="G159" s="2">
        <f t="shared" si="0"/>
        <v>89190.805659999998</v>
      </c>
      <c r="H159" s="2">
        <f t="shared" si="1"/>
        <v>0.19000000003143214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4753.5200000000004</v>
      </c>
      <c r="D160" s="1">
        <f>'PR-RAS'!E164</f>
        <v>5459.91</v>
      </c>
      <c r="E160" s="1">
        <v>0</v>
      </c>
      <c r="F160" s="1">
        <v>0</v>
      </c>
      <c r="G160" s="2">
        <f t="shared" si="0"/>
        <v>2492.06106</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830</v>
      </c>
      <c r="D161" s="1">
        <f>'PR-RAS'!E165</f>
        <v>1347.9</v>
      </c>
      <c r="E161" s="1">
        <v>0</v>
      </c>
      <c r="F161" s="1">
        <v>0</v>
      </c>
      <c r="G161" s="2">
        <f t="shared" si="0"/>
        <v>564.12800000000004</v>
      </c>
      <c r="H161" s="2">
        <f t="shared" si="1"/>
        <v>9.9999999999909051E-2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2637.25</v>
      </c>
      <c r="D162" s="1">
        <f>'PR-RAS'!E166</f>
        <v>2645.28</v>
      </c>
      <c r="E162" s="1">
        <v>0</v>
      </c>
      <c r="F162" s="1">
        <v>0</v>
      </c>
      <c r="G162" s="2">
        <f t="shared" si="0"/>
        <v>1276.3774100000001</v>
      </c>
      <c r="H162" s="2">
        <f t="shared" si="1"/>
        <v>0.53000000000020009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169.65</v>
      </c>
      <c r="D163" s="1">
        <f>'PR-RAS'!E167</f>
        <v>70</v>
      </c>
      <c r="E163" s="1">
        <v>0</v>
      </c>
      <c r="F163" s="1">
        <v>0</v>
      </c>
      <c r="G163" s="2">
        <f t="shared" si="0"/>
        <v>50.1633</v>
      </c>
      <c r="H163" s="2">
        <f t="shared" si="1"/>
        <v>0.34999999999999432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1116.6199999999999</v>
      </c>
      <c r="D164" s="1">
        <f>'PR-RAS'!E168</f>
        <v>1396.73</v>
      </c>
      <c r="E164" s="1">
        <v>0</v>
      </c>
      <c r="F164" s="1">
        <v>0</v>
      </c>
      <c r="G164" s="2">
        <f t="shared" si="0"/>
        <v>637.34303999999997</v>
      </c>
      <c r="H164" s="2">
        <f t="shared" si="1"/>
        <v>0.65000000000009095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34304.93</v>
      </c>
      <c r="D165" s="1">
        <f>'PR-RAS'!E169</f>
        <v>32468.05</v>
      </c>
      <c r="E165" s="1">
        <v>0</v>
      </c>
      <c r="F165" s="1">
        <v>0</v>
      </c>
      <c r="G165" s="2">
        <f t="shared" si="0"/>
        <v>16275.528920000001</v>
      </c>
      <c r="H165" s="2">
        <f t="shared" si="1"/>
        <v>0.11999999999898137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8486.3799999999992</v>
      </c>
      <c r="D166" s="1">
        <f>'PR-RAS'!E170</f>
        <v>4858.54</v>
      </c>
      <c r="E166" s="1">
        <v>0</v>
      </c>
      <c r="F166" s="1">
        <v>0</v>
      </c>
      <c r="G166" s="2">
        <f t="shared" si="0"/>
        <v>3003.5709000000002</v>
      </c>
      <c r="H166" s="2">
        <f t="shared" si="1"/>
        <v>0.83999999999923602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1057.96</v>
      </c>
      <c r="D167" s="1">
        <f>'PR-RAS'!E171</f>
        <v>1034.06</v>
      </c>
      <c r="E167" s="1">
        <v>0</v>
      </c>
      <c r="F167" s="1">
        <v>0</v>
      </c>
      <c r="G167" s="2">
        <f t="shared" si="0"/>
        <v>518.92928000000006</v>
      </c>
      <c r="H167" s="2">
        <f t="shared" si="1"/>
        <v>9.9999999999909051E-2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22945.75</v>
      </c>
      <c r="D168" s="1">
        <f>'PR-RAS'!E172</f>
        <v>25154.080000000002</v>
      </c>
      <c r="E168" s="1">
        <v>0</v>
      </c>
      <c r="F168" s="1">
        <v>0</v>
      </c>
      <c r="G168" s="2">
        <f t="shared" si="0"/>
        <v>12233.402970000001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703.03</v>
      </c>
      <c r="D169" s="1">
        <f>'PR-RAS'!E173</f>
        <v>131.51</v>
      </c>
      <c r="E169" s="1">
        <v>0</v>
      </c>
      <c r="F169" s="1">
        <v>0</v>
      </c>
      <c r="G169" s="2">
        <f t="shared" si="0"/>
        <v>162.29640000000001</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841.32</v>
      </c>
      <c r="D170" s="1">
        <f>'PR-RAS'!E174</f>
        <v>442.65</v>
      </c>
      <c r="E170" s="1">
        <v>0</v>
      </c>
      <c r="F170" s="1">
        <v>0</v>
      </c>
      <c r="G170" s="2">
        <f t="shared" si="0"/>
        <v>291.79878000000002</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270.49</v>
      </c>
      <c r="D172" s="1">
        <f>'PR-RAS'!E176</f>
        <v>847.21</v>
      </c>
      <c r="E172" s="1">
        <v>0</v>
      </c>
      <c r="F172" s="1">
        <v>0</v>
      </c>
      <c r="G172" s="2">
        <f t="shared" si="0"/>
        <v>335.99961000000002</v>
      </c>
      <c r="H172" s="2">
        <f t="shared" si="1"/>
        <v>0.70000000000004547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136506.88999999998</v>
      </c>
      <c r="D173" s="1">
        <f>'PR-RAS'!E177</f>
        <v>142070.22</v>
      </c>
      <c r="E173" s="1">
        <v>0</v>
      </c>
      <c r="F173" s="1">
        <v>0</v>
      </c>
      <c r="G173" s="2">
        <f t="shared" si="0"/>
        <v>72351.340759999992</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2953.88</v>
      </c>
      <c r="D174" s="1">
        <f>'PR-RAS'!E178</f>
        <v>6336.75</v>
      </c>
      <c r="E174" s="1">
        <v>0</v>
      </c>
      <c r="F174" s="1">
        <v>0</v>
      </c>
      <c r="G174" s="2">
        <f t="shared" si="0"/>
        <v>2703.53674</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55391.18</v>
      </c>
      <c r="D175" s="1">
        <f>'PR-RAS'!E179</f>
        <v>52536.98</v>
      </c>
      <c r="E175" s="1">
        <v>0</v>
      </c>
      <c r="F175" s="1">
        <v>0</v>
      </c>
      <c r="G175" s="2">
        <f t="shared" si="0"/>
        <v>27920.934359999999</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6263.75</v>
      </c>
      <c r="D176" s="1">
        <f>'PR-RAS'!E180</f>
        <v>9611.41</v>
      </c>
      <c r="E176" s="1">
        <v>0</v>
      </c>
      <c r="F176" s="1">
        <v>0</v>
      </c>
      <c r="G176" s="2">
        <f t="shared" si="0"/>
        <v>4460.1497499999996</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16690.61</v>
      </c>
      <c r="D177" s="1">
        <f>'PR-RAS'!E181</f>
        <v>18370.97</v>
      </c>
      <c r="E177" s="1">
        <v>0</v>
      </c>
      <c r="F177" s="1">
        <v>0</v>
      </c>
      <c r="G177" s="2">
        <f t="shared" si="0"/>
        <v>9404.1288000000004</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v>
      </c>
      <c r="D178" s="1">
        <f>'PR-RAS'!E182</f>
        <v>0</v>
      </c>
      <c r="E178" s="1">
        <v>0</v>
      </c>
      <c r="F178" s="1">
        <v>0</v>
      </c>
      <c r="G178" s="2">
        <f t="shared" si="0"/>
        <v>4.7789999999999999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1343.15</v>
      </c>
      <c r="D179" s="1">
        <f>'PR-RAS'!E183</f>
        <v>1870.64</v>
      </c>
      <c r="E179" s="1">
        <v>0</v>
      </c>
      <c r="F179" s="1">
        <v>0</v>
      </c>
      <c r="G179" s="2">
        <f t="shared" si="0"/>
        <v>905.02854000000002</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41790.35</v>
      </c>
      <c r="D180" s="1">
        <f>'PR-RAS'!E184</f>
        <v>40898.35</v>
      </c>
      <c r="E180" s="1">
        <v>0</v>
      </c>
      <c r="F180" s="1">
        <v>0</v>
      </c>
      <c r="G180" s="2">
        <f t="shared" si="0"/>
        <v>22122.081949999996</v>
      </c>
      <c r="H180" s="2">
        <f t="shared" si="1"/>
        <v>0.69999999999708962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12046.97</v>
      </c>
      <c r="D182" s="1">
        <f>'PR-RAS'!E186</f>
        <v>12445.12</v>
      </c>
      <c r="E182" s="1">
        <v>0</v>
      </c>
      <c r="F182" s="1">
        <v>0</v>
      </c>
      <c r="G182" s="2">
        <f t="shared" si="0"/>
        <v>6685.63501</v>
      </c>
      <c r="H182" s="2">
        <f t="shared" si="1"/>
        <v>0.15000000000145519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6579.51</v>
      </c>
      <c r="D184" s="1">
        <f>'PR-RAS'!E188</f>
        <v>11178.779999999999</v>
      </c>
      <c r="E184" s="1">
        <v>0</v>
      </c>
      <c r="F184" s="1">
        <v>0</v>
      </c>
      <c r="G184" s="2">
        <f t="shared" si="0"/>
        <v>5295.4838099999997</v>
      </c>
      <c r="H184" s="2">
        <f t="shared" si="1"/>
        <v>0.71000000000094587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945.53</v>
      </c>
      <c r="D185" s="1">
        <f>'PR-RAS'!E189</f>
        <v>0</v>
      </c>
      <c r="E185" s="1">
        <v>0</v>
      </c>
      <c r="F185" s="1">
        <v>0</v>
      </c>
      <c r="G185" s="2">
        <f t="shared" si="0"/>
        <v>173.97752</v>
      </c>
      <c r="H185" s="2">
        <f t="shared" si="1"/>
        <v>0.47000000000002728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1372.68</v>
      </c>
      <c r="D186" s="1">
        <f>'PR-RAS'!E190</f>
        <v>1207.2</v>
      </c>
      <c r="E186" s="1">
        <v>0</v>
      </c>
      <c r="F186" s="1">
        <v>0</v>
      </c>
      <c r="G186" s="2">
        <f t="shared" si="0"/>
        <v>700.60979999999995</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2149.84</v>
      </c>
      <c r="D187" s="1">
        <f>'PR-RAS'!E191</f>
        <v>5096.43</v>
      </c>
      <c r="E187" s="1">
        <v>0</v>
      </c>
      <c r="F187" s="1">
        <v>0</v>
      </c>
      <c r="G187" s="2">
        <f t="shared" si="0"/>
        <v>2295.7422000000001</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1481.95</v>
      </c>
      <c r="E188" s="1">
        <v>0</v>
      </c>
      <c r="F188" s="1">
        <v>0</v>
      </c>
      <c r="G188" s="2">
        <f t="shared" si="0"/>
        <v>554.24930000000006</v>
      </c>
      <c r="H188" s="2">
        <f t="shared" si="1"/>
        <v>4.9999999999954525E-2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1488.9</v>
      </c>
      <c r="D189" s="1">
        <f>'PR-RAS'!E193</f>
        <v>2803.39</v>
      </c>
      <c r="E189" s="1">
        <v>0</v>
      </c>
      <c r="F189" s="1">
        <v>0</v>
      </c>
      <c r="G189" s="2">
        <f t="shared" si="0"/>
        <v>1333.98784</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622.55999999999995</v>
      </c>
      <c r="D191" s="1">
        <f>'PR-RAS'!E195</f>
        <v>589.80999999999995</v>
      </c>
      <c r="E191" s="1">
        <v>0</v>
      </c>
      <c r="F191" s="1">
        <v>0</v>
      </c>
      <c r="G191" s="2">
        <f t="shared" si="0"/>
        <v>342.41419999999999</v>
      </c>
      <c r="H191" s="2">
        <f t="shared" si="1"/>
        <v>0.63000000000010914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8071.3600000000006</v>
      </c>
      <c r="D192" s="1">
        <f>'PR-RAS'!E196</f>
        <v>10879.14</v>
      </c>
      <c r="E192" s="1">
        <v>0</v>
      </c>
      <c r="F192" s="1">
        <v>0</v>
      </c>
      <c r="G192" s="2">
        <f t="shared" si="0"/>
        <v>5697.4612399999996</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6449.77</v>
      </c>
      <c r="D198" s="1">
        <f>'PR-RAS'!E202</f>
        <v>9931.42</v>
      </c>
      <c r="E198" s="1">
        <v>0</v>
      </c>
      <c r="F198" s="1">
        <v>0</v>
      </c>
      <c r="G198" s="2">
        <f t="shared" si="0"/>
        <v>5183.5841700000001</v>
      </c>
      <c r="H198" s="2">
        <f t="shared" si="1"/>
        <v>0.6499999999996362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6449.77</v>
      </c>
      <c r="D201" s="1">
        <f>'PR-RAS'!E205</f>
        <v>9931.42</v>
      </c>
      <c r="E201" s="1">
        <v>0</v>
      </c>
      <c r="F201" s="1">
        <v>0</v>
      </c>
      <c r="G201" s="2">
        <f t="shared" si="0"/>
        <v>5262.5220000000008</v>
      </c>
      <c r="H201" s="2">
        <f t="shared" si="1"/>
        <v>0.6499999999996362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1621.59</v>
      </c>
      <c r="D206" s="1">
        <f>'PR-RAS'!E210</f>
        <v>947.72</v>
      </c>
      <c r="E206" s="1">
        <v>0</v>
      </c>
      <c r="F206" s="1">
        <v>0</v>
      </c>
      <c r="G206" s="2">
        <f t="shared" si="0"/>
        <v>720.99114999999995</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1547.06</v>
      </c>
      <c r="D207" s="1">
        <f>'PR-RAS'!E211</f>
        <v>947.72</v>
      </c>
      <c r="E207" s="1">
        <v>0</v>
      </c>
      <c r="F207" s="1">
        <v>0</v>
      </c>
      <c r="G207" s="2">
        <f t="shared" si="0"/>
        <v>709.15499999999997</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10.56</v>
      </c>
      <c r="D209" s="1">
        <f>'PR-RAS'!E213</f>
        <v>0</v>
      </c>
      <c r="E209" s="1">
        <v>0</v>
      </c>
      <c r="F209" s="1">
        <v>0</v>
      </c>
      <c r="G209" s="2">
        <f t="shared" si="0"/>
        <v>2.1964800000000002</v>
      </c>
      <c r="H209" s="2">
        <f t="shared" si="1"/>
        <v>0.4399999999999995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63.97</v>
      </c>
      <c r="D210" s="1">
        <f>'PR-RAS'!E214</f>
        <v>0</v>
      </c>
      <c r="E210" s="1">
        <v>0</v>
      </c>
      <c r="F210" s="1">
        <v>0</v>
      </c>
      <c r="G210" s="2">
        <f t="shared" si="0"/>
        <v>13.369729999999999</v>
      </c>
      <c r="H210" s="2">
        <f t="shared" si="1"/>
        <v>3.0000000000001137E-2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238.3</v>
      </c>
      <c r="D220" s="1">
        <f>'PR-RAS'!E224</f>
        <v>0</v>
      </c>
      <c r="E220" s="1">
        <v>0</v>
      </c>
      <c r="F220" s="1">
        <v>0</v>
      </c>
      <c r="G220" s="2">
        <f t="shared" si="0"/>
        <v>52.1877</v>
      </c>
      <c r="H220" s="2">
        <f t="shared" si="1"/>
        <v>0.30000000000001137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238.3</v>
      </c>
      <c r="D232" s="1">
        <f>'PR-RAS'!E236</f>
        <v>0</v>
      </c>
      <c r="E232" s="1">
        <v>0</v>
      </c>
      <c r="F232" s="1">
        <v>0</v>
      </c>
      <c r="G232" s="2">
        <f t="shared" si="0"/>
        <v>55.047300000000007</v>
      </c>
      <c r="H232" s="2">
        <f t="shared" si="1"/>
        <v>0.30000000000001137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238.3</v>
      </c>
      <c r="D233" s="1">
        <f>'PR-RAS'!E237</f>
        <v>0</v>
      </c>
      <c r="E233" s="1">
        <v>0</v>
      </c>
      <c r="F233" s="1">
        <v>0</v>
      </c>
      <c r="G233" s="2">
        <f t="shared" si="0"/>
        <v>55.285600000000002</v>
      </c>
      <c r="H233" s="2">
        <f t="shared" si="1"/>
        <v>0.30000000000001137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9407.76</v>
      </c>
      <c r="D248" s="1">
        <f>'PR-RAS'!E252</f>
        <v>15838.27</v>
      </c>
      <c r="E248" s="1">
        <v>0</v>
      </c>
      <c r="F248" s="1">
        <v>0</v>
      </c>
      <c r="G248" s="2">
        <f t="shared" si="0"/>
        <v>10147.822100000001</v>
      </c>
      <c r="H248" s="2">
        <f t="shared" si="1"/>
        <v>0.51000000000021828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9407.76</v>
      </c>
      <c r="D255" s="1">
        <f>'PR-RAS'!E259</f>
        <v>15838.27</v>
      </c>
      <c r="E255" s="1">
        <v>0</v>
      </c>
      <c r="F255" s="1">
        <v>0</v>
      </c>
      <c r="G255" s="2">
        <f t="shared" si="0"/>
        <v>10435.412200000001</v>
      </c>
      <c r="H255" s="2">
        <f t="shared" si="1"/>
        <v>0.51000000000021828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8597.76</v>
      </c>
      <c r="D256" s="1">
        <f>'PR-RAS'!E260</f>
        <v>14061.48</v>
      </c>
      <c r="E256" s="1">
        <v>0</v>
      </c>
      <c r="F256" s="1">
        <v>0</v>
      </c>
      <c r="G256" s="2">
        <f t="shared" si="0"/>
        <v>9363.7836000000007</v>
      </c>
      <c r="H256" s="2">
        <f t="shared" si="1"/>
        <v>0.71999999999934516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810</v>
      </c>
      <c r="D257" s="1">
        <f>'PR-RAS'!E261</f>
        <v>1776.79</v>
      </c>
      <c r="E257" s="1">
        <v>0</v>
      </c>
      <c r="F257" s="1">
        <v>0</v>
      </c>
      <c r="G257" s="2">
        <f t="shared" si="0"/>
        <v>1117.0764799999999</v>
      </c>
      <c r="H257" s="2">
        <f t="shared" si="1"/>
        <v>0.21000000000003638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76444.990000000005</v>
      </c>
      <c r="D259" s="1">
        <f>'PR-RAS'!E263</f>
        <v>54392.160000000003</v>
      </c>
      <c r="E259" s="1">
        <v>0</v>
      </c>
      <c r="F259" s="1">
        <v>0</v>
      </c>
      <c r="G259" s="2">
        <f t="shared" si="0"/>
        <v>47789.161979999997</v>
      </c>
      <c r="H259" s="2">
        <f t="shared" si="1"/>
        <v>0.16999999999825377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46045.23</v>
      </c>
      <c r="D260" s="1">
        <f>'PR-RAS'!E264</f>
        <v>46693.05</v>
      </c>
      <c r="E260" s="1">
        <v>0</v>
      </c>
      <c r="F260" s="1">
        <v>0</v>
      </c>
      <c r="G260" s="2">
        <f t="shared" si="0"/>
        <v>36112.714470000006</v>
      </c>
      <c r="H260" s="2">
        <f t="shared" si="1"/>
        <v>0.2800000000061118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46045.23</v>
      </c>
      <c r="D261" s="1">
        <f>'PR-RAS'!E265</f>
        <v>46693.05</v>
      </c>
      <c r="E261" s="1">
        <v>0</v>
      </c>
      <c r="F261" s="1">
        <v>0</v>
      </c>
      <c r="G261" s="2">
        <f t="shared" si="0"/>
        <v>36252.145800000006</v>
      </c>
      <c r="H261" s="2">
        <f t="shared" si="1"/>
        <v>0.2800000000061118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20000</v>
      </c>
      <c r="D264" s="1">
        <f>'PR-RAS'!E268</f>
        <v>5000</v>
      </c>
      <c r="E264" s="1">
        <v>0</v>
      </c>
      <c r="F264" s="1">
        <v>0</v>
      </c>
      <c r="G264" s="2">
        <f t="shared" si="0"/>
        <v>7890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20000</v>
      </c>
      <c r="D265" s="1">
        <f>'PR-RAS'!E269</f>
        <v>5000</v>
      </c>
      <c r="E265" s="1">
        <v>0</v>
      </c>
      <c r="F265" s="1">
        <v>0</v>
      </c>
      <c r="G265" s="2">
        <f t="shared" ref="G265:G521" si="8">(B265/1000)*(C265*1+D265*2)</f>
        <v>7920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10399.76</v>
      </c>
      <c r="D275" s="1">
        <f>'PR-RAS'!E279</f>
        <v>2699.11</v>
      </c>
      <c r="E275" s="1">
        <v>0</v>
      </c>
      <c r="F275" s="1">
        <v>0</v>
      </c>
      <c r="G275" s="2">
        <f t="shared" si="8"/>
        <v>4328.6465200000002</v>
      </c>
      <c r="H275" s="2">
        <f t="shared" si="9"/>
        <v>0.34999999999990905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10399.76</v>
      </c>
      <c r="D276" s="1">
        <f>'PR-RAS'!E280</f>
        <v>2699.11</v>
      </c>
      <c r="E276" s="1">
        <v>0</v>
      </c>
      <c r="F276" s="1">
        <v>0</v>
      </c>
      <c r="G276" s="2">
        <f t="shared" si="8"/>
        <v>4344.4445000000005</v>
      </c>
      <c r="H276" s="2">
        <f t="shared" si="9"/>
        <v>0.34999999999990905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436807.46999999991</v>
      </c>
      <c r="D285" s="1">
        <f>'PR-RAS'!E289</f>
        <v>439345.79000000004</v>
      </c>
      <c r="E285" s="1">
        <v>0</v>
      </c>
      <c r="F285" s="1">
        <v>0</v>
      </c>
      <c r="G285" s="2">
        <f t="shared" si="8"/>
        <v>373601.73019999999</v>
      </c>
      <c r="H285" s="2">
        <f t="shared" si="9"/>
        <v>0.67999999987659976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776068.61000000034</v>
      </c>
      <c r="D286" s="1">
        <f>'PR-RAS'!E290</f>
        <v>473976.97</v>
      </c>
      <c r="E286" s="1">
        <v>0</v>
      </c>
      <c r="F286" s="1">
        <v>0</v>
      </c>
      <c r="G286" s="2">
        <f t="shared" si="8"/>
        <v>491346.42675000004</v>
      </c>
      <c r="H286" s="2">
        <f t="shared" si="9"/>
        <v>0.41999999969266355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22238833.460000001</v>
      </c>
      <c r="D288" s="1">
        <f>'PR-RAS'!E292</f>
        <v>835422.04</v>
      </c>
      <c r="E288" s="1">
        <v>0</v>
      </c>
      <c r="F288" s="1">
        <v>0</v>
      </c>
      <c r="G288" s="2">
        <f t="shared" si="8"/>
        <v>6862077.4539799988</v>
      </c>
      <c r="H288" s="2">
        <f t="shared" si="9"/>
        <v>0.50000000093132257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31661.439999999999</v>
      </c>
      <c r="D290" s="1">
        <f>'PR-RAS'!E294</f>
        <v>53852.639999999999</v>
      </c>
      <c r="E290" s="1">
        <v>0</v>
      </c>
      <c r="F290" s="1">
        <v>0</v>
      </c>
      <c r="G290" s="2">
        <f t="shared" si="8"/>
        <v>40276.982079999994</v>
      </c>
      <c r="H290" s="2">
        <f t="shared" si="9"/>
        <v>0.7999999999992724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469.24</v>
      </c>
      <c r="D291" s="1">
        <f>'PR-RAS'!E295</f>
        <v>1094.1400000000001</v>
      </c>
      <c r="E291" s="1">
        <v>0</v>
      </c>
      <c r="F291" s="1">
        <v>0</v>
      </c>
      <c r="G291" s="2">
        <f t="shared" si="8"/>
        <v>770.68080000000009</v>
      </c>
      <c r="H291" s="2">
        <f t="shared" si="9"/>
        <v>0.38000000000010914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4.67</v>
      </c>
      <c r="D293" s="1">
        <f>'PR-RAS'!E298</f>
        <v>0</v>
      </c>
      <c r="E293" s="1">
        <v>0</v>
      </c>
      <c r="F293" s="1">
        <v>0</v>
      </c>
      <c r="G293" s="2">
        <f t="shared" si="8"/>
        <v>1.36364</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4.67</v>
      </c>
      <c r="D306" s="1">
        <f>'PR-RAS'!E311</f>
        <v>0</v>
      </c>
      <c r="E306" s="1">
        <v>0</v>
      </c>
      <c r="F306" s="1">
        <v>0</v>
      </c>
      <c r="G306" s="2">
        <f t="shared" si="8"/>
        <v>1.42435</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4.67</v>
      </c>
      <c r="D307" s="1">
        <f>'PR-RAS'!E312</f>
        <v>0</v>
      </c>
      <c r="E307" s="1">
        <v>0</v>
      </c>
      <c r="F307" s="1">
        <v>0</v>
      </c>
      <c r="G307" s="2">
        <f t="shared" si="8"/>
        <v>1.42902</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4.67</v>
      </c>
      <c r="D308" s="1">
        <f>'PR-RAS'!E313</f>
        <v>0</v>
      </c>
      <c r="E308" s="1">
        <v>0</v>
      </c>
      <c r="F308" s="1">
        <v>0</v>
      </c>
      <c r="G308" s="2">
        <f t="shared" si="8"/>
        <v>1.4336899999999999</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531248.20000000007</v>
      </c>
      <c r="D345" s="1">
        <f>'PR-RAS'!E350</f>
        <v>475392.97</v>
      </c>
      <c r="E345" s="1">
        <v>0</v>
      </c>
      <c r="F345" s="1">
        <v>0</v>
      </c>
      <c r="G345" s="2">
        <f t="shared" si="8"/>
        <v>509819.74416</v>
      </c>
      <c r="H345" s="2">
        <f t="shared" si="9"/>
        <v>0.23000000009778887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5847.76</v>
      </c>
      <c r="D346" s="1">
        <f>'PR-RAS'!E351</f>
        <v>4000</v>
      </c>
      <c r="E346" s="1">
        <v>0</v>
      </c>
      <c r="F346" s="1">
        <v>0</v>
      </c>
      <c r="G346" s="2">
        <f t="shared" si="8"/>
        <v>4777.4771999999994</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5847.76</v>
      </c>
      <c r="D347" s="1">
        <f>'PR-RAS'!E352</f>
        <v>4000</v>
      </c>
      <c r="E347" s="1">
        <v>0</v>
      </c>
      <c r="F347" s="1">
        <v>0</v>
      </c>
      <c r="G347" s="2">
        <f t="shared" si="8"/>
        <v>4791.3249599999999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5847.76</v>
      </c>
      <c r="D348" s="1">
        <f>'PR-RAS'!E353</f>
        <v>4000</v>
      </c>
      <c r="E348" s="1">
        <v>0</v>
      </c>
      <c r="F348" s="1">
        <v>0</v>
      </c>
      <c r="G348" s="2">
        <f t="shared" si="8"/>
        <v>4805.1727199999996</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437700.02</v>
      </c>
      <c r="D358" s="1">
        <f>'PR-RAS'!E363</f>
        <v>400780.22</v>
      </c>
      <c r="E358" s="1">
        <v>0</v>
      </c>
      <c r="F358" s="1">
        <v>0</v>
      </c>
      <c r="G358" s="2">
        <f t="shared" si="8"/>
        <v>442415.98421999998</v>
      </c>
      <c r="H358" s="2">
        <f t="shared" si="9"/>
        <v>0.23999999999068677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425711.94</v>
      </c>
      <c r="D359" s="1">
        <f>'PR-RAS'!E364</f>
        <v>391646.22</v>
      </c>
      <c r="E359" s="1">
        <v>0</v>
      </c>
      <c r="F359" s="1">
        <v>0</v>
      </c>
      <c r="G359" s="2">
        <f t="shared" si="8"/>
        <v>432823.56803999993</v>
      </c>
      <c r="H359" s="2">
        <f t="shared" si="9"/>
        <v>0.27999999996973202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5560.16</v>
      </c>
      <c r="D361" s="1">
        <f>'PR-RAS'!E366</f>
        <v>36193.75</v>
      </c>
      <c r="E361" s="1">
        <v>0</v>
      </c>
      <c r="F361" s="1">
        <v>0</v>
      </c>
      <c r="G361" s="2">
        <f t="shared" si="8"/>
        <v>28061.157599999999</v>
      </c>
      <c r="H361" s="2">
        <f t="shared" si="9"/>
        <v>0.40999999999985448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392778.53</v>
      </c>
      <c r="D362" s="1">
        <f>'PR-RAS'!E367</f>
        <v>337115.97</v>
      </c>
      <c r="E362" s="1">
        <v>0</v>
      </c>
      <c r="F362" s="1">
        <v>0</v>
      </c>
      <c r="G362" s="2">
        <f t="shared" si="8"/>
        <v>385190.77966999996</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27373.25</v>
      </c>
      <c r="D363" s="1">
        <f>'PR-RAS'!E368</f>
        <v>18336.5</v>
      </c>
      <c r="E363" s="1">
        <v>0</v>
      </c>
      <c r="F363" s="1">
        <v>0</v>
      </c>
      <c r="G363" s="2">
        <f t="shared" si="8"/>
        <v>23184.7425</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8688.08</v>
      </c>
      <c r="D364" s="1">
        <f>'PR-RAS'!E369</f>
        <v>6046.5</v>
      </c>
      <c r="E364" s="1">
        <v>0</v>
      </c>
      <c r="F364" s="1">
        <v>0</v>
      </c>
      <c r="G364" s="2">
        <f t="shared" si="8"/>
        <v>7543.5320400000001</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2267.5</v>
      </c>
      <c r="D365" s="1">
        <f>'PR-RAS'!E370</f>
        <v>3377.5</v>
      </c>
      <c r="E365" s="1">
        <v>0</v>
      </c>
      <c r="F365" s="1">
        <v>0</v>
      </c>
      <c r="G365" s="2">
        <f t="shared" si="8"/>
        <v>3284.19</v>
      </c>
      <c r="H365" s="2">
        <f t="shared" si="9"/>
        <v>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4190</v>
      </c>
      <c r="D366" s="1">
        <f>'PR-RAS'!E371</f>
        <v>0</v>
      </c>
      <c r="E366" s="1">
        <v>0</v>
      </c>
      <c r="F366" s="1">
        <v>0</v>
      </c>
      <c r="G366" s="2">
        <f t="shared" si="8"/>
        <v>1529.35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1130.58</v>
      </c>
      <c r="D367" s="1">
        <f>'PR-RAS'!E372</f>
        <v>2300</v>
      </c>
      <c r="E367" s="1">
        <v>0</v>
      </c>
      <c r="F367" s="1">
        <v>0</v>
      </c>
      <c r="G367" s="2">
        <f t="shared" si="8"/>
        <v>2097.39228</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1100</v>
      </c>
      <c r="D371" s="1">
        <f>'PR-RAS'!E376</f>
        <v>369</v>
      </c>
      <c r="E371" s="1">
        <v>0</v>
      </c>
      <c r="F371" s="1">
        <v>0</v>
      </c>
      <c r="G371" s="2">
        <f t="shared" si="8"/>
        <v>680.06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3300</v>
      </c>
      <c r="D386" s="1">
        <f>'PR-RAS'!E391</f>
        <v>3087.5</v>
      </c>
      <c r="E386" s="1">
        <v>0</v>
      </c>
      <c r="F386" s="1">
        <v>0</v>
      </c>
      <c r="G386" s="2">
        <f t="shared" si="8"/>
        <v>3647.875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3300</v>
      </c>
      <c r="D388" s="1">
        <f>'PR-RAS'!E393</f>
        <v>3087.5</v>
      </c>
      <c r="E388" s="1">
        <v>0</v>
      </c>
      <c r="F388" s="1">
        <v>0</v>
      </c>
      <c r="G388" s="2">
        <f t="shared" si="8"/>
        <v>3666.8250000000003</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87700.42</v>
      </c>
      <c r="D397" s="1">
        <f>'PR-RAS'!E402</f>
        <v>70612.75</v>
      </c>
      <c r="E397" s="1">
        <v>0</v>
      </c>
      <c r="F397" s="1">
        <v>0</v>
      </c>
      <c r="G397" s="2">
        <f t="shared" si="8"/>
        <v>90654.664319999996</v>
      </c>
      <c r="H397" s="2">
        <f t="shared" si="9"/>
        <v>0.66999999999825377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87700.42</v>
      </c>
      <c r="D398" s="1">
        <f>'PR-RAS'!E403</f>
        <v>70612.75</v>
      </c>
      <c r="E398" s="1">
        <v>0</v>
      </c>
      <c r="F398" s="1">
        <v>0</v>
      </c>
      <c r="G398" s="2">
        <f t="shared" si="8"/>
        <v>90883.590240000005</v>
      </c>
      <c r="H398" s="2">
        <f t="shared" si="9"/>
        <v>0.66999999999825377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531243.53</v>
      </c>
      <c r="D403" s="1">
        <f>'PR-RAS'!E408</f>
        <v>475392.97</v>
      </c>
      <c r="E403" s="1">
        <v>0</v>
      </c>
      <c r="F403" s="1">
        <v>0</v>
      </c>
      <c r="G403" s="2">
        <f t="shared" si="8"/>
        <v>595775.84694000008</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2642352.5499999998</v>
      </c>
      <c r="D405" s="1">
        <f>'PR-RAS'!E410</f>
        <v>635330.54</v>
      </c>
      <c r="E405" s="1">
        <v>0</v>
      </c>
      <c r="F405" s="1">
        <v>0</v>
      </c>
      <c r="G405" s="2">
        <f t="shared" si="8"/>
        <v>1580857.5065200001</v>
      </c>
      <c r="H405" s="2">
        <f t="shared" si="9"/>
        <v>0.91000000014901161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1212880.7500000002</v>
      </c>
      <c r="D407" s="1">
        <f>'PR-RAS'!E412</f>
        <v>913322.76</v>
      </c>
      <c r="E407" s="1">
        <v>0</v>
      </c>
      <c r="F407" s="1">
        <v>0</v>
      </c>
      <c r="G407" s="2">
        <f t="shared" si="8"/>
        <v>1234047.6656200003</v>
      </c>
      <c r="H407" s="2">
        <f t="shared" si="9"/>
        <v>0.48999999975785613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968055.66999999993</v>
      </c>
      <c r="D408" s="1">
        <f>'PR-RAS'!E413</f>
        <v>914738.76</v>
      </c>
      <c r="E408" s="1">
        <v>0</v>
      </c>
      <c r="F408" s="1">
        <v>0</v>
      </c>
      <c r="G408" s="2">
        <f t="shared" si="8"/>
        <v>1138596.0083299999</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244825.08000000031</v>
      </c>
      <c r="D409" s="1">
        <f>'PR-RAS'!E414</f>
        <v>0</v>
      </c>
      <c r="E409" s="1">
        <v>0</v>
      </c>
      <c r="F409" s="1">
        <v>0</v>
      </c>
      <c r="G409" s="2">
        <f t="shared" si="8"/>
        <v>99888.632640000113</v>
      </c>
      <c r="H409" s="2">
        <f t="shared" si="9"/>
        <v>8.000000030733645E-2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1416</v>
      </c>
      <c r="E410" s="1">
        <v>0</v>
      </c>
      <c r="F410" s="1">
        <v>0</v>
      </c>
      <c r="G410" s="2">
        <f t="shared" si="8"/>
        <v>1158.288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19596480.91</v>
      </c>
      <c r="D411" s="1">
        <f>'PR-RAS'!E416</f>
        <v>200091.5</v>
      </c>
      <c r="E411" s="1">
        <v>0</v>
      </c>
      <c r="F411" s="1">
        <v>0</v>
      </c>
      <c r="G411" s="2">
        <f t="shared" si="8"/>
        <v>8198632.2030999996</v>
      </c>
      <c r="H411" s="2">
        <f t="shared" si="9"/>
        <v>0.58999999985098839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31661.439999999999</v>
      </c>
      <c r="D413" s="1">
        <f>'PR-RAS'!E418</f>
        <v>53852.639999999999</v>
      </c>
      <c r="E413" s="1">
        <v>0</v>
      </c>
      <c r="F413" s="1">
        <v>0</v>
      </c>
      <c r="G413" s="2">
        <f t="shared" si="8"/>
        <v>57419.088639999994</v>
      </c>
      <c r="H413" s="2">
        <f t="shared" si="9"/>
        <v>0.7999999999992724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19630.36</v>
      </c>
      <c r="D522" s="1">
        <f>'PR-RAS'!E528</f>
        <v>44517.48</v>
      </c>
      <c r="E522" s="1">
        <v>0</v>
      </c>
      <c r="F522" s="1">
        <v>0</v>
      </c>
      <c r="G522" s="2">
        <f t="shared" ref="G522:G809" si="10">(B522/1000)*(C522*1+D522*2)</f>
        <v>56614.631720000005</v>
      </c>
      <c r="H522" s="2">
        <f t="shared" ref="H522:H809" si="11">ABS(C522-ROUND(C522,0))+ABS(D522-ROUND(D522,0))</f>
        <v>0.8400000000037835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19630.36</v>
      </c>
      <c r="D587" s="1">
        <f>'PR-RAS'!E593</f>
        <v>44517.48</v>
      </c>
      <c r="E587" s="1">
        <v>0</v>
      </c>
      <c r="F587" s="1">
        <v>0</v>
      </c>
      <c r="G587" s="2">
        <f t="shared" si="10"/>
        <v>63677.877520000002</v>
      </c>
      <c r="H587" s="2">
        <f t="shared" si="11"/>
        <v>0.8400000000037835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44517.48</v>
      </c>
      <c r="E599" s="1">
        <v>0</v>
      </c>
      <c r="F599" s="1">
        <v>0</v>
      </c>
      <c r="G599" s="2">
        <f t="shared" si="10"/>
        <v>53242.906080000001</v>
      </c>
      <c r="H599" s="2">
        <f t="shared" si="11"/>
        <v>0.48000000000320142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44517.48</v>
      </c>
      <c r="E600" s="1">
        <v>0</v>
      </c>
      <c r="F600" s="1">
        <v>0</v>
      </c>
      <c r="G600" s="2">
        <f t="shared" si="10"/>
        <v>53331.941040000005</v>
      </c>
      <c r="H600" s="2">
        <f t="shared" si="11"/>
        <v>0.48000000000320142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19630.36</v>
      </c>
      <c r="D611" s="1">
        <f>'PR-RAS'!E617</f>
        <v>0</v>
      </c>
      <c r="E611" s="1">
        <v>0</v>
      </c>
      <c r="F611" s="1">
        <v>0</v>
      </c>
      <c r="G611" s="2">
        <f t="shared" si="10"/>
        <v>11974.5196</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19630.36</v>
      </c>
      <c r="D612" s="1">
        <f>'PR-RAS'!E618</f>
        <v>0</v>
      </c>
      <c r="E612" s="1">
        <v>0</v>
      </c>
      <c r="F612" s="1">
        <v>0</v>
      </c>
      <c r="G612" s="2">
        <f t="shared" si="10"/>
        <v>11994.149960000001</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19630.36</v>
      </c>
      <c r="D630" s="1">
        <f>'PR-RAS'!E636</f>
        <v>44517.48</v>
      </c>
      <c r="E630" s="1">
        <v>0</v>
      </c>
      <c r="F630" s="1">
        <v>0</v>
      </c>
      <c r="G630" s="2">
        <f t="shared" si="10"/>
        <v>68350.486280000012</v>
      </c>
      <c r="H630" s="2">
        <f t="shared" si="11"/>
        <v>0.8400000000037835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367593.33</v>
      </c>
      <c r="D631" s="1">
        <f>'PR-RAS'!E637</f>
        <v>14779.19</v>
      </c>
      <c r="E631" s="1">
        <v>0</v>
      </c>
      <c r="F631" s="1">
        <v>0</v>
      </c>
      <c r="G631" s="2">
        <f t="shared" si="10"/>
        <v>250205.5773</v>
      </c>
      <c r="H631" s="2">
        <f t="shared" si="11"/>
        <v>0.52000000001680746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1212880.7500000002</v>
      </c>
      <c r="D633" s="1">
        <f>'PR-RAS'!E639</f>
        <v>913322.76</v>
      </c>
      <c r="E633" s="1">
        <v>0</v>
      </c>
      <c r="F633" s="1">
        <v>0</v>
      </c>
      <c r="G633" s="2">
        <f t="shared" si="10"/>
        <v>1920980.6026400004</v>
      </c>
      <c r="H633" s="2">
        <f t="shared" si="11"/>
        <v>0.48999999975785613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987686.02999999991</v>
      </c>
      <c r="D634" s="1">
        <f>'PR-RAS'!E640</f>
        <v>959256.24</v>
      </c>
      <c r="E634" s="1">
        <v>0</v>
      </c>
      <c r="F634" s="1">
        <v>0</v>
      </c>
      <c r="G634" s="2">
        <f t="shared" si="10"/>
        <v>1839623.65683</v>
      </c>
      <c r="H634" s="2">
        <f t="shared" si="11"/>
        <v>0.26999999990221113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225194.72000000032</v>
      </c>
      <c r="D635" s="1">
        <f>'PR-RAS'!E641</f>
        <v>0</v>
      </c>
      <c r="E635" s="1">
        <v>0</v>
      </c>
      <c r="F635" s="1">
        <v>0</v>
      </c>
      <c r="G635" s="2">
        <f t="shared" si="10"/>
        <v>142773.45248000021</v>
      </c>
      <c r="H635" s="2">
        <f t="shared" si="11"/>
        <v>0.27999999967869371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45933.479999999981</v>
      </c>
      <c r="E636" s="1">
        <v>0</v>
      </c>
      <c r="F636" s="1">
        <v>0</v>
      </c>
      <c r="G636" s="2">
        <f t="shared" si="10"/>
        <v>58335.519599999978</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19964074.239999998</v>
      </c>
      <c r="D637" s="1">
        <f>'PR-RAS'!E643</f>
        <v>214870.69</v>
      </c>
      <c r="E637" s="1">
        <v>0</v>
      </c>
      <c r="F637" s="1">
        <v>0</v>
      </c>
      <c r="G637" s="2">
        <f t="shared" si="10"/>
        <v>12970466.734319998</v>
      </c>
      <c r="H637" s="2">
        <f t="shared" si="11"/>
        <v>0.54999999835854396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20189268.959999997</v>
      </c>
      <c r="D639" s="1">
        <f>'PR-RAS'!E645</f>
        <v>168937.21000000002</v>
      </c>
      <c r="E639" s="1">
        <v>0</v>
      </c>
      <c r="F639" s="1">
        <v>0</v>
      </c>
      <c r="G639" s="2">
        <f t="shared" si="10"/>
        <v>13096317.476439999</v>
      </c>
      <c r="H639" s="2">
        <f t="shared" si="11"/>
        <v>0.25000000285217538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51599.29</v>
      </c>
      <c r="D642" s="1">
        <f>'PR-RAS'!E649</f>
        <v>253228.14</v>
      </c>
      <c r="E642" s="1">
        <v>0</v>
      </c>
      <c r="F642" s="1">
        <v>0</v>
      </c>
      <c r="G642" s="2">
        <f t="shared" si="10"/>
        <v>357713.62037000008</v>
      </c>
      <c r="H642" s="2">
        <f t="shared" si="11"/>
        <v>0.43000000001484295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1475988.45</v>
      </c>
      <c r="D643" s="1">
        <f>'PR-RAS'!E650</f>
        <v>1196421.3999999999</v>
      </c>
      <c r="E643" s="1">
        <v>0</v>
      </c>
      <c r="F643" s="1">
        <v>0</v>
      </c>
      <c r="G643" s="2">
        <f t="shared" si="10"/>
        <v>2483789.6625000001</v>
      </c>
      <c r="H643" s="2">
        <f t="shared" si="11"/>
        <v>0.84999999986030161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1121494.5900000001</v>
      </c>
      <c r="D644" s="1">
        <f>'PR-RAS'!E651</f>
        <v>1176734.53</v>
      </c>
      <c r="E644" s="1">
        <v>0</v>
      </c>
      <c r="F644" s="1">
        <v>0</v>
      </c>
      <c r="G644" s="2">
        <f t="shared" si="10"/>
        <v>2234401.6269500004</v>
      </c>
      <c r="H644" s="2">
        <f t="shared" si="11"/>
        <v>0.87999999988824129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406093.14999999991</v>
      </c>
      <c r="D645" s="1">
        <f>'PR-RAS'!E652</f>
        <v>272915.01</v>
      </c>
      <c r="E645" s="1">
        <v>0</v>
      </c>
      <c r="F645" s="1">
        <v>0</v>
      </c>
      <c r="G645" s="2">
        <f t="shared" si="10"/>
        <v>613038.52148</v>
      </c>
      <c r="H645" s="2">
        <f t="shared" si="11"/>
        <v>0.15999999991618097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14</v>
      </c>
      <c r="E646" s="1">
        <v>0</v>
      </c>
      <c r="F646" s="1">
        <v>0</v>
      </c>
      <c r="G646" s="2">
        <f t="shared" si="10"/>
        <v>30.96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12</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14</v>
      </c>
      <c r="E648" s="1">
        <v>0</v>
      </c>
      <c r="F648" s="1">
        <v>0</v>
      </c>
      <c r="G648" s="2">
        <f t="shared" si="10"/>
        <v>31.056000000000001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12</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246794.88</v>
      </c>
      <c r="D654" s="1">
        <f>'PR-RAS'!E661</f>
        <v>283207.14</v>
      </c>
      <c r="E654" s="1">
        <v>0</v>
      </c>
      <c r="F654" s="1">
        <v>0</v>
      </c>
      <c r="G654" s="2">
        <f t="shared" si="10"/>
        <v>531025.58148000005</v>
      </c>
      <c r="H654" s="2">
        <f t="shared" si="11"/>
        <v>0.26000000000931323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44812</v>
      </c>
      <c r="E658" s="1">
        <v>0</v>
      </c>
      <c r="F658" s="1">
        <v>0</v>
      </c>
      <c r="G658" s="2">
        <f t="shared" si="10"/>
        <v>58882.968000000001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7125</v>
      </c>
      <c r="E659" s="1">
        <v>0</v>
      </c>
      <c r="F659" s="1">
        <v>0</v>
      </c>
      <c r="G659" s="2">
        <f t="shared" si="10"/>
        <v>9376.5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5171.8900000000003</v>
      </c>
      <c r="D662" s="1">
        <f>'PR-RAS'!E669</f>
        <v>12222.82</v>
      </c>
      <c r="E662" s="1">
        <v>0</v>
      </c>
      <c r="F662" s="1">
        <v>0</v>
      </c>
      <c r="G662" s="2">
        <f t="shared" si="10"/>
        <v>19577.187330000001</v>
      </c>
      <c r="H662" s="2">
        <f t="shared" si="11"/>
        <v>0.28999999999996362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6400</v>
      </c>
      <c r="E663" s="1">
        <v>0</v>
      </c>
      <c r="F663" s="1">
        <v>0</v>
      </c>
      <c r="G663" s="2">
        <f t="shared" si="10"/>
        <v>8473.6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44335.07</v>
      </c>
      <c r="D666" s="1">
        <f>'PR-RAS'!E673</f>
        <v>0</v>
      </c>
      <c r="E666" s="1">
        <v>0</v>
      </c>
      <c r="F666" s="1">
        <v>0</v>
      </c>
      <c r="G666" s="2">
        <f t="shared" si="10"/>
        <v>29482.821550000001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42064.06</v>
      </c>
      <c r="D687" s="1">
        <f>'PR-RAS'!E694</f>
        <v>86400</v>
      </c>
      <c r="E687" s="1">
        <v>0</v>
      </c>
      <c r="F687" s="1">
        <v>0</v>
      </c>
      <c r="G687" s="2">
        <f t="shared" si="10"/>
        <v>147396.74516000002</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526305.75</v>
      </c>
      <c r="D691" s="1">
        <f>'PR-RAS'!E698</f>
        <v>148120.5</v>
      </c>
      <c r="E691" s="1">
        <v>0</v>
      </c>
      <c r="F691" s="1">
        <v>0</v>
      </c>
      <c r="G691" s="2">
        <f t="shared" si="10"/>
        <v>567557.25749999995</v>
      </c>
      <c r="H691" s="2">
        <f t="shared" si="11"/>
        <v>0.75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19980.34</v>
      </c>
      <c r="D703" s="1">
        <f>'PR-RAS'!E710</f>
        <v>25511.279999999999</v>
      </c>
      <c r="E703" s="1">
        <v>0</v>
      </c>
      <c r="F703" s="1">
        <v>0</v>
      </c>
      <c r="G703" s="2">
        <f t="shared" si="10"/>
        <v>49844.035799999991</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1706.32</v>
      </c>
      <c r="D705" s="1">
        <f>'PR-RAS'!E712</f>
        <v>0</v>
      </c>
      <c r="E705" s="1">
        <v>0</v>
      </c>
      <c r="F705" s="1">
        <v>0</v>
      </c>
      <c r="G705" s="2">
        <f t="shared" si="10"/>
        <v>1201.24928</v>
      </c>
      <c r="H705" s="2">
        <f t="shared" si="11"/>
        <v>0.31999999999993634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2637.25</v>
      </c>
      <c r="D711" s="1">
        <f>'PR-RAS'!E718</f>
        <v>2645.28</v>
      </c>
      <c r="E711" s="1">
        <v>0</v>
      </c>
      <c r="F711" s="1">
        <v>0</v>
      </c>
      <c r="G711" s="2">
        <f t="shared" si="10"/>
        <v>5628.7451000000001</v>
      </c>
      <c r="H711" s="2">
        <f t="shared" si="11"/>
        <v>0.53000000000020009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1309.96</v>
      </c>
      <c r="D713" s="1">
        <f>'PR-RAS'!E720</f>
        <v>262.8</v>
      </c>
      <c r="E713" s="1">
        <v>0</v>
      </c>
      <c r="F713" s="1">
        <v>0</v>
      </c>
      <c r="G713" s="2">
        <f t="shared" si="10"/>
        <v>1306.9187199999999</v>
      </c>
      <c r="H713" s="2">
        <f t="shared" si="11"/>
        <v>0.23999999999995225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511.45</v>
      </c>
      <c r="D714" s="1">
        <f>'PR-RAS'!E721</f>
        <v>0</v>
      </c>
      <c r="E714" s="1">
        <v>0</v>
      </c>
      <c r="F714" s="1">
        <v>0</v>
      </c>
      <c r="G714" s="2">
        <f t="shared" si="10"/>
        <v>364.66384999999997</v>
      </c>
      <c r="H714" s="2">
        <f t="shared" si="11"/>
        <v>0.44999999999998863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945.53</v>
      </c>
      <c r="D718" s="1">
        <f>'PR-RAS'!E725</f>
        <v>0</v>
      </c>
      <c r="E718" s="1">
        <v>0</v>
      </c>
      <c r="F718" s="1">
        <v>0</v>
      </c>
      <c r="G718" s="2">
        <f t="shared" si="10"/>
        <v>677.94500999999991</v>
      </c>
      <c r="H718" s="2">
        <f t="shared" si="11"/>
        <v>0.47000000000002728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300.55</v>
      </c>
      <c r="D719" s="1">
        <f>'PR-RAS'!E726</f>
        <v>300.55</v>
      </c>
      <c r="E719" s="1">
        <v>0</v>
      </c>
      <c r="F719" s="1">
        <v>0</v>
      </c>
      <c r="G719" s="2">
        <f t="shared" si="10"/>
        <v>647.38470000000007</v>
      </c>
      <c r="H719" s="2">
        <f t="shared" si="11"/>
        <v>0.89999999999997726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6449.77</v>
      </c>
      <c r="D735" s="1">
        <f>'PR-RAS'!E742</f>
        <v>9931.42</v>
      </c>
      <c r="E735" s="1">
        <v>0</v>
      </c>
      <c r="F735" s="1">
        <v>0</v>
      </c>
      <c r="G735" s="2">
        <f t="shared" si="10"/>
        <v>19313.455740000001</v>
      </c>
      <c r="H735" s="2">
        <f t="shared" si="11"/>
        <v>0.6499999999996362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500</v>
      </c>
      <c r="D809" s="1">
        <f>'PR-RAS'!E816</f>
        <v>561.48</v>
      </c>
      <c r="E809" s="1">
        <v>0</v>
      </c>
      <c r="F809" s="1">
        <v>0</v>
      </c>
      <c r="G809" s="2">
        <f t="shared" si="10"/>
        <v>1311.3516800000002</v>
      </c>
      <c r="H809" s="2">
        <f t="shared" si="11"/>
        <v>0.48000000000001819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7301.44</v>
      </c>
      <c r="D812" s="1">
        <f>'PR-RAS'!E819</f>
        <v>8100</v>
      </c>
      <c r="E812" s="1">
        <v>0</v>
      </c>
      <c r="F812" s="1">
        <v>0</v>
      </c>
      <c r="G812" s="2">
        <f t="shared" si="18"/>
        <v>19059.667840000002</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796.32</v>
      </c>
      <c r="D814" s="1">
        <f>'PR-RAS'!E821</f>
        <v>5400</v>
      </c>
      <c r="E814" s="1">
        <v>0</v>
      </c>
      <c r="F814" s="1">
        <v>0</v>
      </c>
      <c r="G814" s="2">
        <f t="shared" si="18"/>
        <v>9427.8081599999987</v>
      </c>
      <c r="H814" s="2">
        <f t="shared" si="19"/>
        <v>0.32000000000005002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810</v>
      </c>
      <c r="D821" s="1">
        <f>'PR-RAS'!E828</f>
        <v>1776.79</v>
      </c>
      <c r="E821" s="1">
        <v>0</v>
      </c>
      <c r="F821" s="1">
        <v>0</v>
      </c>
      <c r="G821" s="2">
        <f t="shared" si="18"/>
        <v>3578.1355999999996</v>
      </c>
      <c r="H821" s="2">
        <f t="shared" si="19"/>
        <v>0.21000000000003638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10399.76</v>
      </c>
      <c r="D823" s="1">
        <f>'PR-RAS'!E830</f>
        <v>2699.11</v>
      </c>
      <c r="E823" s="1">
        <v>0</v>
      </c>
      <c r="F823" s="1">
        <v>0</v>
      </c>
      <c r="G823" s="2">
        <f t="shared" si="18"/>
        <v>12985.939559999999</v>
      </c>
      <c r="H823" s="2">
        <f t="shared" si="19"/>
        <v>0.34999999999990905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44517.48</v>
      </c>
      <c r="E947" s="1">
        <v>0</v>
      </c>
      <c r="F947" s="1">
        <v>0</v>
      </c>
      <c r="G947" s="2">
        <f t="shared" si="18"/>
        <v>84227.072159999996</v>
      </c>
      <c r="H947" s="2">
        <f t="shared" si="19"/>
        <v>0.48000000000320142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19630.36</v>
      </c>
      <c r="D961" s="1">
        <f>'PR-RAS'!E968</f>
        <v>0</v>
      </c>
      <c r="E961" s="1">
        <v>0</v>
      </c>
      <c r="F961" s="1">
        <v>0</v>
      </c>
      <c r="G961" s="2">
        <f t="shared" si="18"/>
        <v>18845.1456</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502424.64</v>
      </c>
      <c r="D1480" s="6"/>
      <c r="E1480" s="6">
        <v>0</v>
      </c>
      <c r="F1480" s="6">
        <v>0</v>
      </c>
      <c r="G1480" s="7">
        <f t="shared" ref="G1480:G1580" si="34">B1480/1000*C1480</f>
        <v>502.42464000000001</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1255168.78</v>
      </c>
      <c r="D1481" s="1">
        <v>0</v>
      </c>
      <c r="E1481" s="1">
        <v>0</v>
      </c>
      <c r="F1481" s="1">
        <v>0</v>
      </c>
      <c r="G1481" s="2">
        <f t="shared" si="34"/>
        <v>2510.3375599999999</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783528.87</v>
      </c>
      <c r="D1483" s="1">
        <v>0</v>
      </c>
      <c r="E1483" s="1">
        <v>0</v>
      </c>
      <c r="F1483" s="1">
        <v>0</v>
      </c>
      <c r="G1483" s="2">
        <f t="shared" si="34"/>
        <v>3134.1154799999999</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166586.54999999999</v>
      </c>
      <c r="D1484" s="1">
        <v>0</v>
      </c>
      <c r="E1484" s="1">
        <v>0</v>
      </c>
      <c r="F1484" s="1">
        <v>0</v>
      </c>
      <c r="G1484" s="2">
        <f t="shared" si="34"/>
        <v>832.93274999999994</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192606.86</v>
      </c>
      <c r="D1485" s="1">
        <v>0</v>
      </c>
      <c r="E1485" s="1">
        <v>0</v>
      </c>
      <c r="F1485" s="1">
        <v>0</v>
      </c>
      <c r="G1485" s="2">
        <f t="shared" si="34"/>
        <v>1155.6411599999999</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10879.14</v>
      </c>
      <c r="D1486" s="1">
        <v>0</v>
      </c>
      <c r="E1486" s="1">
        <v>0</v>
      </c>
      <c r="F1486" s="1">
        <v>0</v>
      </c>
      <c r="G1486" s="2">
        <f t="shared" si="34"/>
        <v>76.153980000000004</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15988.27</v>
      </c>
      <c r="D1489" s="1">
        <v>0</v>
      </c>
      <c r="E1489" s="1">
        <v>0</v>
      </c>
      <c r="F1489" s="1">
        <v>0</v>
      </c>
      <c r="G1489" s="2">
        <f t="shared" si="34"/>
        <v>159.8827</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174767.38</v>
      </c>
      <c r="D1490" s="1">
        <v>0</v>
      </c>
      <c r="E1490" s="1">
        <v>0</v>
      </c>
      <c r="F1490" s="1">
        <v>0</v>
      </c>
      <c r="G1490" s="2">
        <f t="shared" si="34"/>
        <v>1922.44118</v>
      </c>
      <c r="H1490" s="2">
        <f t="shared" si="35"/>
        <v>0.38000000000465661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222700.67</v>
      </c>
      <c r="D1491" s="1">
        <v>0</v>
      </c>
      <c r="E1491" s="1">
        <v>0</v>
      </c>
      <c r="F1491" s="1">
        <v>0</v>
      </c>
      <c r="G1491" s="2">
        <f t="shared" si="34"/>
        <v>2672.4080400000003</v>
      </c>
      <c r="H1491" s="2">
        <f t="shared" si="35"/>
        <v>0.32999999998719431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471639.91</v>
      </c>
      <c r="D1492" s="1">
        <v>0</v>
      </c>
      <c r="E1492" s="1">
        <v>0</v>
      </c>
      <c r="F1492" s="1">
        <v>0</v>
      </c>
      <c r="G1492" s="2">
        <f t="shared" si="34"/>
        <v>6131.3188299999993</v>
      </c>
      <c r="H1492" s="2">
        <f t="shared" si="35"/>
        <v>9.0000000025611371E-2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1267347.8600000001</v>
      </c>
      <c r="D1499" s="1">
        <v>0</v>
      </c>
      <c r="E1499" s="1">
        <v>0</v>
      </c>
      <c r="F1499" s="1">
        <v>0</v>
      </c>
      <c r="G1499" s="2">
        <f t="shared" si="34"/>
        <v>25346.957200000004</v>
      </c>
      <c r="H1499" s="2">
        <f t="shared" si="35"/>
        <v>0.13999999989755452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750151.75000000012</v>
      </c>
      <c r="D1501" s="1">
        <v>0</v>
      </c>
      <c r="E1501" s="1">
        <v>0</v>
      </c>
      <c r="F1501" s="1">
        <v>0</v>
      </c>
      <c r="G1501" s="2">
        <f t="shared" si="34"/>
        <v>16503.338500000002</v>
      </c>
      <c r="H1501" s="2">
        <f t="shared" si="35"/>
        <v>0.24999999988358468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151434.79</v>
      </c>
      <c r="D1502" s="1">
        <v>0</v>
      </c>
      <c r="E1502" s="1">
        <v>0</v>
      </c>
      <c r="F1502" s="1">
        <v>0</v>
      </c>
      <c r="G1502" s="2">
        <f t="shared" si="34"/>
        <v>3483.0001700000003</v>
      </c>
      <c r="H1502" s="2">
        <f t="shared" si="35"/>
        <v>0.20999999999185093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188459.64</v>
      </c>
      <c r="D1503" s="1">
        <v>0</v>
      </c>
      <c r="E1503" s="1">
        <v>0</v>
      </c>
      <c r="F1503" s="1">
        <v>0</v>
      </c>
      <c r="G1503" s="2">
        <f t="shared" si="34"/>
        <v>4523.0313600000009</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11180.04</v>
      </c>
      <c r="D1504" s="1">
        <v>0</v>
      </c>
      <c r="E1504" s="1">
        <v>0</v>
      </c>
      <c r="F1504" s="1">
        <v>0</v>
      </c>
      <c r="G1504" s="2">
        <f t="shared" si="34"/>
        <v>279.50100000000003</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15988.27</v>
      </c>
      <c r="D1507" s="1">
        <v>0</v>
      </c>
      <c r="E1507" s="1">
        <v>0</v>
      </c>
      <c r="F1507" s="1">
        <v>0</v>
      </c>
      <c r="G1507" s="2">
        <f t="shared" si="34"/>
        <v>447.67156</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349345.65</v>
      </c>
      <c r="D1508" s="1">
        <v>0</v>
      </c>
      <c r="E1508" s="1">
        <v>0</v>
      </c>
      <c r="F1508" s="1">
        <v>0</v>
      </c>
      <c r="G1508" s="2">
        <f t="shared" si="34"/>
        <v>10131.023850000001</v>
      </c>
      <c r="H1508" s="2">
        <f t="shared" si="35"/>
        <v>0.34999999997671694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33743.360000000001</v>
      </c>
      <c r="D1509" s="1">
        <v>0</v>
      </c>
      <c r="E1509" s="1">
        <v>0</v>
      </c>
      <c r="F1509" s="1">
        <v>0</v>
      </c>
      <c r="G1509" s="2">
        <f t="shared" si="34"/>
        <v>1012.3008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458482.59</v>
      </c>
      <c r="D1510" s="1">
        <v>0</v>
      </c>
      <c r="E1510" s="1">
        <v>0</v>
      </c>
      <c r="F1510" s="1">
        <v>0</v>
      </c>
      <c r="G1510" s="2">
        <f t="shared" si="34"/>
        <v>14212.960290000001</v>
      </c>
      <c r="H1510" s="2">
        <f t="shared" si="35"/>
        <v>0.40999999997438863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58713.52</v>
      </c>
      <c r="D1511" s="1">
        <v>0</v>
      </c>
      <c r="E1511" s="1">
        <v>0</v>
      </c>
      <c r="F1511" s="1">
        <v>0</v>
      </c>
      <c r="G1511" s="2">
        <f t="shared" si="34"/>
        <v>1878.8326399999999</v>
      </c>
      <c r="H1511" s="2">
        <f t="shared" si="35"/>
        <v>0.48000000000320142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58713.52</v>
      </c>
      <c r="D1515" s="1">
        <v>0</v>
      </c>
      <c r="E1515" s="1">
        <v>0</v>
      </c>
      <c r="F1515" s="1">
        <v>0</v>
      </c>
      <c r="G1515" s="2">
        <f t="shared" si="34"/>
        <v>2113.6867199999997</v>
      </c>
      <c r="H1515" s="2">
        <f t="shared" si="35"/>
        <v>0.48000000000320142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490245.55999999982</v>
      </c>
      <c r="D1517" s="1">
        <v>0</v>
      </c>
      <c r="E1517" s="1">
        <v>0</v>
      </c>
      <c r="F1517" s="1">
        <v>0</v>
      </c>
      <c r="G1517" s="2">
        <f t="shared" si="34"/>
        <v>18629.331279999991</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129.22999999999999</v>
      </c>
      <c r="D1518" s="1">
        <v>0</v>
      </c>
      <c r="E1518" s="1">
        <v>0</v>
      </c>
      <c r="F1518" s="1">
        <v>0</v>
      </c>
      <c r="G1518" s="2">
        <f t="shared" si="34"/>
        <v>5.0399699999999994</v>
      </c>
      <c r="H1518" s="2">
        <f t="shared" si="35"/>
        <v>0.22999999999998977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129.22999999999999</v>
      </c>
      <c r="D1524" s="1">
        <v>0</v>
      </c>
      <c r="E1524" s="1">
        <v>0</v>
      </c>
      <c r="F1524" s="1">
        <v>0</v>
      </c>
      <c r="G1524" s="2">
        <f t="shared" si="34"/>
        <v>5.8153499999999996</v>
      </c>
      <c r="H1524" s="2">
        <f t="shared" si="35"/>
        <v>0.22999999999998977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129.22999999999999</v>
      </c>
      <c r="D1530" s="1">
        <v>0</v>
      </c>
      <c r="E1530" s="1">
        <v>0</v>
      </c>
      <c r="F1530" s="1">
        <v>0</v>
      </c>
      <c r="G1530" s="2">
        <f t="shared" si="34"/>
        <v>6.5907299999999989</v>
      </c>
      <c r="H1530" s="2">
        <f t="shared" si="35"/>
        <v>0.22999999999998977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129.22999999999999</v>
      </c>
      <c r="D1531" s="1">
        <v>0</v>
      </c>
      <c r="E1531" s="1">
        <v>0</v>
      </c>
      <c r="F1531" s="1">
        <v>0</v>
      </c>
      <c r="G1531" s="2">
        <f t="shared" si="34"/>
        <v>6.7199599999999995</v>
      </c>
      <c r="H1531" s="2">
        <f t="shared" si="35"/>
        <v>0.22999999999998977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490116.33</v>
      </c>
      <c r="D1576" s="1">
        <v>0</v>
      </c>
      <c r="E1576" s="1">
        <v>0</v>
      </c>
      <c r="F1576" s="1">
        <v>0</v>
      </c>
      <c r="G1576" s="2">
        <f t="shared" si="34"/>
        <v>47541.284010000003</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88309.79</v>
      </c>
      <c r="D1578" s="1">
        <v>0</v>
      </c>
      <c r="E1578" s="1">
        <v>0</v>
      </c>
      <c r="F1578" s="1">
        <v>0</v>
      </c>
      <c r="G1578" s="2">
        <f t="shared" si="34"/>
        <v>8742.66921</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13868.51</v>
      </c>
      <c r="D1579" s="1">
        <v>0</v>
      </c>
      <c r="E1579" s="1">
        <v>0</v>
      </c>
      <c r="F1579" s="1">
        <v>0</v>
      </c>
      <c r="G1579" s="2">
        <f t="shared" si="34"/>
        <v>1386.8510000000001</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387938.03</v>
      </c>
      <c r="D1580" s="13">
        <v>0</v>
      </c>
      <c r="E1580" s="13">
        <v>0</v>
      </c>
      <c r="F1580" s="13">
        <v>0</v>
      </c>
      <c r="G1580" s="14">
        <f t="shared" si="34"/>
        <v>39181.741030000005</v>
      </c>
      <c r="H1580" s="14">
        <f t="shared" si="35"/>
        <v>3.0000000027939677E-2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1212876.0800000003</v>
      </c>
      <c r="I16" s="170">
        <f>'PR-RAS'!E6</f>
        <v>913322.76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436807.46999999991</v>
      </c>
      <c r="I17" s="170">
        <f>'PR-RAS'!E151</f>
        <v>439345.79000000004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20189268.959999997</v>
      </c>
      <c r="I18" s="170">
        <f>'PR-RAS'!E645</f>
        <v>168937.21000000002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502424.64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490245.55999999982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129.22999999999999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490116.33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Normal="100" workbookViewId="0">
      <selection activeCell="D292" sqref="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1212876.0800000003</v>
      </c>
      <c r="E6" s="51">
        <f>E7+E44+E50+E82+E106+E124+E133+E139</f>
        <v>913322.76</v>
      </c>
      <c r="F6" s="52">
        <f t="shared" ref="F6:F131" si="0">IF(D6&lt;&gt;0,IF(E6/D6&gt;=100,"&gt;&gt;100",E6/D6*100),"-")</f>
        <v>75.302232030167488</v>
      </c>
    </row>
    <row r="7" spans="1:25" ht="12.75" customHeight="1" x14ac:dyDescent="0.2">
      <c r="A7" s="53">
        <v>61</v>
      </c>
      <c r="B7" s="294" t="s">
        <v>60</v>
      </c>
      <c r="C7" s="50" t="s">
        <v>61</v>
      </c>
      <c r="D7" s="51">
        <f t="shared" ref="D7:E7" si="1">D8+D17+D23+D29+D37+D40</f>
        <v>183474.39</v>
      </c>
      <c r="E7" s="51">
        <f t="shared" si="1"/>
        <v>245670.86999999997</v>
      </c>
      <c r="F7" s="52">
        <f t="shared" si="0"/>
        <v>133.89927062845118</v>
      </c>
    </row>
    <row r="8" spans="1:25" ht="12.75" customHeight="1" x14ac:dyDescent="0.2">
      <c r="A8" s="53">
        <v>611</v>
      </c>
      <c r="B8" s="85" t="s">
        <v>62</v>
      </c>
      <c r="C8" s="50" t="s">
        <v>63</v>
      </c>
      <c r="D8" s="51">
        <f t="shared" ref="D8:E8" si="2">SUM(D9:D14)-D15-D16</f>
        <v>164644.38</v>
      </c>
      <c r="E8" s="51">
        <f t="shared" si="2"/>
        <v>236036.20999999996</v>
      </c>
      <c r="F8" s="52">
        <f t="shared" si="0"/>
        <v>143.36123103624914</v>
      </c>
    </row>
    <row r="9" spans="1:25" ht="12.75" customHeight="1" x14ac:dyDescent="0.2">
      <c r="A9" s="53">
        <v>6111</v>
      </c>
      <c r="B9" s="85" t="s">
        <v>64</v>
      </c>
      <c r="C9" s="50" t="s">
        <v>65</v>
      </c>
      <c r="D9" s="242">
        <v>182741.11</v>
      </c>
      <c r="E9" s="242">
        <v>271121.49</v>
      </c>
      <c r="F9" s="52">
        <f t="shared" si="0"/>
        <v>148.36370973121484</v>
      </c>
    </row>
    <row r="10" spans="1:25" ht="12.75" customHeight="1" x14ac:dyDescent="0.2">
      <c r="A10" s="53">
        <v>6112</v>
      </c>
      <c r="B10" s="85" t="s">
        <v>66</v>
      </c>
      <c r="C10" s="50" t="s">
        <v>67</v>
      </c>
      <c r="D10" s="242">
        <v>15657.59</v>
      </c>
      <c r="E10" s="242">
        <v>19977.93</v>
      </c>
      <c r="F10" s="52">
        <f t="shared" si="0"/>
        <v>127.59262440771538</v>
      </c>
    </row>
    <row r="11" spans="1:25" ht="12.75" customHeight="1" x14ac:dyDescent="0.2">
      <c r="A11" s="53">
        <v>6113</v>
      </c>
      <c r="B11" s="85" t="s">
        <v>68</v>
      </c>
      <c r="C11" s="50" t="s">
        <v>69</v>
      </c>
      <c r="D11" s="242">
        <v>7347.26</v>
      </c>
      <c r="E11" s="242">
        <v>6748.42</v>
      </c>
      <c r="F11" s="52">
        <f t="shared" si="0"/>
        <v>91.849478581130924</v>
      </c>
    </row>
    <row r="12" spans="1:25" ht="12.75" customHeight="1" x14ac:dyDescent="0.2">
      <c r="A12" s="53">
        <v>6114</v>
      </c>
      <c r="B12" s="85" t="s">
        <v>70</v>
      </c>
      <c r="C12" s="50" t="s">
        <v>71</v>
      </c>
      <c r="D12" s="242">
        <v>13304.75</v>
      </c>
      <c r="E12" s="242">
        <v>17896.87</v>
      </c>
      <c r="F12" s="52">
        <f t="shared" si="0"/>
        <v>134.51489129822056</v>
      </c>
    </row>
    <row r="13" spans="1:25" ht="12.75" customHeight="1" x14ac:dyDescent="0.2">
      <c r="A13" s="53">
        <v>6115</v>
      </c>
      <c r="B13" s="85" t="s">
        <v>72</v>
      </c>
      <c r="C13" s="50" t="s">
        <v>73</v>
      </c>
      <c r="D13" s="242">
        <v>12207.44</v>
      </c>
      <c r="E13" s="242">
        <v>27253.81</v>
      </c>
      <c r="F13" s="52">
        <f t="shared" si="0"/>
        <v>223.25573584633634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66613.77</v>
      </c>
      <c r="E15" s="242">
        <v>106962.31</v>
      </c>
      <c r="F15" s="52">
        <f t="shared" si="0"/>
        <v>160.57086995676718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18830.009999999998</v>
      </c>
      <c r="E23" s="51">
        <f t="shared" si="4"/>
        <v>9634.66</v>
      </c>
      <c r="F23" s="52">
        <f t="shared" si="0"/>
        <v>51.16651557805865</v>
      </c>
    </row>
    <row r="24" spans="1:6" ht="12.75" customHeight="1" x14ac:dyDescent="0.2">
      <c r="A24" s="53">
        <v>6131</v>
      </c>
      <c r="B24" s="85" t="s">
        <v>94</v>
      </c>
      <c r="C24" s="50" t="s">
        <v>95</v>
      </c>
      <c r="D24" s="242">
        <v>1100.75</v>
      </c>
      <c r="E24" s="242">
        <v>1098.8599999999999</v>
      </c>
      <c r="F24" s="52">
        <f t="shared" si="0"/>
        <v>99.828298887122401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17729.259999999998</v>
      </c>
      <c r="E27" s="242">
        <v>8535.7999999999993</v>
      </c>
      <c r="F27" s="52">
        <f t="shared" si="0"/>
        <v>48.14526945851096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864671.65000000014</v>
      </c>
      <c r="E50" s="51">
        <f>E51+E54+E59+E62+E65+E68+E71+E74+E77</f>
        <v>588287.46</v>
      </c>
      <c r="F50" s="52">
        <f t="shared" si="0"/>
        <v>68.035937109768767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246794.88</v>
      </c>
      <c r="E59" s="51">
        <f t="shared" si="12"/>
        <v>335144.14</v>
      </c>
      <c r="F59" s="52">
        <f t="shared" si="0"/>
        <v>135.79866000461598</v>
      </c>
    </row>
    <row r="60" spans="1:6" ht="24" x14ac:dyDescent="0.2">
      <c r="A60" s="53">
        <v>6331</v>
      </c>
      <c r="B60" s="86" t="s">
        <v>166</v>
      </c>
      <c r="C60" s="50" t="s">
        <v>167</v>
      </c>
      <c r="D60" s="242">
        <v>246794.88</v>
      </c>
      <c r="E60" s="242">
        <v>283207.14</v>
      </c>
      <c r="F60" s="52">
        <f t="shared" si="0"/>
        <v>114.75405810687806</v>
      </c>
    </row>
    <row r="61" spans="1:6" ht="24" x14ac:dyDescent="0.2">
      <c r="A61" s="53">
        <v>6332</v>
      </c>
      <c r="B61" s="86" t="s">
        <v>168</v>
      </c>
      <c r="C61" s="50" t="s">
        <v>169</v>
      </c>
      <c r="D61" s="242">
        <v>0</v>
      </c>
      <c r="E61" s="242">
        <v>51937</v>
      </c>
      <c r="F61" s="52" t="str">
        <f t="shared" si="0"/>
        <v>-</v>
      </c>
    </row>
    <row r="62" spans="1:6" ht="12.75" customHeight="1" x14ac:dyDescent="0.2">
      <c r="A62" s="53">
        <v>634</v>
      </c>
      <c r="B62" s="85" t="s">
        <v>170</v>
      </c>
      <c r="C62" s="50" t="s">
        <v>171</v>
      </c>
      <c r="D62" s="51">
        <f t="shared" ref="D62:E62" si="13">SUM(D63:D64)</f>
        <v>49506.96</v>
      </c>
      <c r="E62" s="51">
        <f t="shared" si="13"/>
        <v>18622.82</v>
      </c>
      <c r="F62" s="52">
        <f t="shared" si="0"/>
        <v>37.616569468212148</v>
      </c>
    </row>
    <row r="63" spans="1:6" ht="12.75" customHeight="1" x14ac:dyDescent="0.2">
      <c r="A63" s="53">
        <v>6341</v>
      </c>
      <c r="B63" s="85" t="s">
        <v>172</v>
      </c>
      <c r="C63" s="50" t="s">
        <v>173</v>
      </c>
      <c r="D63" s="242">
        <v>5171.8900000000003</v>
      </c>
      <c r="E63" s="242">
        <v>18622.82</v>
      </c>
      <c r="F63" s="52">
        <f t="shared" si="0"/>
        <v>360.07765053007699</v>
      </c>
    </row>
    <row r="64" spans="1:6" ht="12.75" customHeight="1" x14ac:dyDescent="0.2">
      <c r="A64" s="53">
        <v>6342</v>
      </c>
      <c r="B64" s="85" t="s">
        <v>174</v>
      </c>
      <c r="C64" s="50" t="s">
        <v>175</v>
      </c>
      <c r="D64" s="242">
        <v>44335.07</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568369.81000000006</v>
      </c>
      <c r="E74" s="51">
        <f t="shared" si="17"/>
        <v>234520.5</v>
      </c>
      <c r="F74" s="52">
        <f t="shared" si="0"/>
        <v>41.261955838224409</v>
      </c>
    </row>
    <row r="75" spans="1:6" ht="12.75" customHeight="1" x14ac:dyDescent="0.2">
      <c r="A75" s="53" t="s">
        <v>196</v>
      </c>
      <c r="B75" s="85" t="s">
        <v>197</v>
      </c>
      <c r="C75" s="50" t="s">
        <v>196</v>
      </c>
      <c r="D75" s="242">
        <v>42064.06</v>
      </c>
      <c r="E75" s="242">
        <v>86400</v>
      </c>
      <c r="F75" s="52">
        <f t="shared" si="0"/>
        <v>205.4010002838528</v>
      </c>
    </row>
    <row r="76" spans="1:6" ht="12.75" customHeight="1" x14ac:dyDescent="0.2">
      <c r="A76" s="53" t="s">
        <v>198</v>
      </c>
      <c r="B76" s="85" t="s">
        <v>199</v>
      </c>
      <c r="C76" s="50" t="s">
        <v>198</v>
      </c>
      <c r="D76" s="242">
        <v>526305.75</v>
      </c>
      <c r="E76" s="242">
        <v>148120.5</v>
      </c>
      <c r="F76" s="52">
        <f t="shared" si="0"/>
        <v>28.143431835962275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13025.21</v>
      </c>
      <c r="E82" s="51">
        <f t="shared" si="19"/>
        <v>8412.130000000001</v>
      </c>
      <c r="F82" s="52">
        <f t="shared" si="0"/>
        <v>64.583450094086785</v>
      </c>
    </row>
    <row r="83" spans="1:6" ht="12.75" customHeight="1" x14ac:dyDescent="0.2">
      <c r="A83" s="53">
        <v>641</v>
      </c>
      <c r="B83" s="85" t="s">
        <v>212</v>
      </c>
      <c r="C83" s="50" t="s">
        <v>213</v>
      </c>
      <c r="D83" s="51">
        <f t="shared" ref="D83:E83" si="20">SUM(D84:D90)</f>
        <v>183.36</v>
      </c>
      <c r="E83" s="51">
        <f t="shared" si="20"/>
        <v>220.64</v>
      </c>
      <c r="F83" s="52">
        <f t="shared" si="0"/>
        <v>120.33158813263525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0.14000000000000001</v>
      </c>
      <c r="E85" s="242">
        <v>202.72</v>
      </c>
      <c r="F85" s="52" t="str">
        <f t="shared" si="0"/>
        <v>&gt;&gt;100</v>
      </c>
    </row>
    <row r="86" spans="1:6" ht="12.75" customHeight="1" x14ac:dyDescent="0.2">
      <c r="A86" s="53">
        <v>6414</v>
      </c>
      <c r="B86" s="85" t="s">
        <v>218</v>
      </c>
      <c r="C86" s="50" t="s">
        <v>219</v>
      </c>
      <c r="D86" s="242">
        <v>24.04</v>
      </c>
      <c r="E86" s="242">
        <v>17.920000000000002</v>
      </c>
      <c r="F86" s="52">
        <f t="shared" si="0"/>
        <v>74.542429284525795</v>
      </c>
    </row>
    <row r="87" spans="1:6" ht="12.75" customHeight="1" x14ac:dyDescent="0.2">
      <c r="A87" s="53">
        <v>6415</v>
      </c>
      <c r="B87" s="85" t="s">
        <v>220</v>
      </c>
      <c r="C87" s="50" t="s">
        <v>221</v>
      </c>
      <c r="D87" s="242">
        <v>159.18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12841.849999999999</v>
      </c>
      <c r="E91" s="51">
        <f t="shared" si="21"/>
        <v>8191.4900000000007</v>
      </c>
      <c r="F91" s="52">
        <f t="shared" si="0"/>
        <v>63.787460529440864</v>
      </c>
    </row>
    <row r="92" spans="1:6" ht="12.75" customHeight="1" x14ac:dyDescent="0.2">
      <c r="A92" s="53">
        <v>6421</v>
      </c>
      <c r="B92" s="85" t="s">
        <v>230</v>
      </c>
      <c r="C92" s="50" t="s">
        <v>231</v>
      </c>
      <c r="D92" s="242">
        <v>7004.62</v>
      </c>
      <c r="E92" s="242">
        <v>1389.25</v>
      </c>
      <c r="F92" s="52">
        <f t="shared" si="0"/>
        <v>19.833338567973708</v>
      </c>
    </row>
    <row r="93" spans="1:6" ht="12.75" customHeight="1" x14ac:dyDescent="0.2">
      <c r="A93" s="53">
        <v>6422</v>
      </c>
      <c r="B93" s="85" t="s">
        <v>232</v>
      </c>
      <c r="C93" s="50" t="s">
        <v>233</v>
      </c>
      <c r="D93" s="242">
        <v>3506.1</v>
      </c>
      <c r="E93" s="242">
        <v>6746.35</v>
      </c>
      <c r="F93" s="52">
        <f t="shared" si="0"/>
        <v>192.41750092695588</v>
      </c>
    </row>
    <row r="94" spans="1:6" ht="12.75" customHeight="1" x14ac:dyDescent="0.2">
      <c r="A94" s="53">
        <v>6423</v>
      </c>
      <c r="B94" s="85" t="s">
        <v>234</v>
      </c>
      <c r="C94" s="50" t="s">
        <v>235</v>
      </c>
      <c r="D94" s="242">
        <v>1965</v>
      </c>
      <c r="E94" s="242">
        <v>55.89</v>
      </c>
      <c r="F94" s="52">
        <f t="shared" si="0"/>
        <v>2.8442748091603054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366.13</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149577.54999999999</v>
      </c>
      <c r="E106" s="51">
        <f t="shared" si="23"/>
        <v>58205.5</v>
      </c>
      <c r="F106" s="52">
        <f t="shared" si="0"/>
        <v>38.913259376156383</v>
      </c>
    </row>
    <row r="107" spans="1:6" ht="12.75" customHeight="1" x14ac:dyDescent="0.2">
      <c r="A107" s="53">
        <v>651</v>
      </c>
      <c r="B107" s="85" t="s">
        <v>260</v>
      </c>
      <c r="C107" s="50" t="s">
        <v>261</v>
      </c>
      <c r="D107" s="51">
        <f t="shared" ref="D107:E107" si="24">SUM(D108:D111)</f>
        <v>976.06000000000006</v>
      </c>
      <c r="E107" s="51">
        <f t="shared" si="24"/>
        <v>1173.33</v>
      </c>
      <c r="F107" s="52">
        <f t="shared" si="0"/>
        <v>120.21084769378929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1.85</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974.21</v>
      </c>
      <c r="E111" s="242">
        <v>1173.33</v>
      </c>
      <c r="F111" s="52">
        <f t="shared" si="0"/>
        <v>120.43912503464344</v>
      </c>
    </row>
    <row r="112" spans="1:6" ht="12.75" customHeight="1" x14ac:dyDescent="0.2">
      <c r="A112" s="53">
        <v>652</v>
      </c>
      <c r="B112" s="85" t="s">
        <v>270</v>
      </c>
      <c r="C112" s="50" t="s">
        <v>271</v>
      </c>
      <c r="D112" s="51">
        <f t="shared" ref="D112:E112" si="25">SUM(D113:D119)</f>
        <v>123567.03999999999</v>
      </c>
      <c r="E112" s="51">
        <f t="shared" si="25"/>
        <v>28997.62</v>
      </c>
      <c r="F112" s="52">
        <f t="shared" si="0"/>
        <v>23.467115502645367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30.87</v>
      </c>
      <c r="E114" s="242">
        <v>25.42</v>
      </c>
      <c r="F114" s="52">
        <f t="shared" si="0"/>
        <v>82.345319080012956</v>
      </c>
    </row>
    <row r="115" spans="1:6" ht="12.75" customHeight="1" x14ac:dyDescent="0.2">
      <c r="A115" s="53">
        <v>6524</v>
      </c>
      <c r="B115" s="85" t="s">
        <v>276</v>
      </c>
      <c r="C115" s="50" t="s">
        <v>277</v>
      </c>
      <c r="D115" s="242">
        <v>101082.84</v>
      </c>
      <c r="E115" s="242">
        <v>2609.5100000000002</v>
      </c>
      <c r="F115" s="52">
        <f t="shared" si="0"/>
        <v>2.5815558803056979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22453.33</v>
      </c>
      <c r="E117" s="242">
        <v>26362.69</v>
      </c>
      <c r="F117" s="52">
        <f t="shared" si="0"/>
        <v>117.41104771541681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25034.45</v>
      </c>
      <c r="E120" s="51">
        <f t="shared" si="26"/>
        <v>28034.55</v>
      </c>
      <c r="F120" s="52">
        <f t="shared" si="0"/>
        <v>111.98388620480976</v>
      </c>
    </row>
    <row r="121" spans="1:6" ht="12.75" customHeight="1" x14ac:dyDescent="0.2">
      <c r="A121" s="53">
        <v>6531</v>
      </c>
      <c r="B121" s="85" t="s">
        <v>288</v>
      </c>
      <c r="C121" s="50" t="s">
        <v>289</v>
      </c>
      <c r="D121" s="242">
        <v>0</v>
      </c>
      <c r="E121" s="242">
        <v>2779.77</v>
      </c>
      <c r="F121" s="52" t="str">
        <f t="shared" si="0"/>
        <v>-</v>
      </c>
    </row>
    <row r="122" spans="1:6" ht="12.75" customHeight="1" x14ac:dyDescent="0.2">
      <c r="A122" s="53">
        <v>6532</v>
      </c>
      <c r="B122" s="85" t="s">
        <v>290</v>
      </c>
      <c r="C122" s="50" t="s">
        <v>291</v>
      </c>
      <c r="D122" s="242">
        <v>25034.45</v>
      </c>
      <c r="E122" s="242">
        <v>25254.78</v>
      </c>
      <c r="F122" s="52">
        <f t="shared" si="0"/>
        <v>100.88010721226151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2127.2800000000002</v>
      </c>
      <c r="E124" s="51">
        <f t="shared" si="27"/>
        <v>12746.8</v>
      </c>
      <c r="F124" s="52">
        <f t="shared" si="0"/>
        <v>599.20649843932154</v>
      </c>
    </row>
    <row r="125" spans="1:6" ht="12.75" customHeight="1" x14ac:dyDescent="0.2">
      <c r="A125" s="53">
        <v>661</v>
      </c>
      <c r="B125" s="86" t="s">
        <v>296</v>
      </c>
      <c r="C125" s="50" t="s">
        <v>297</v>
      </c>
      <c r="D125" s="51">
        <f t="shared" ref="D125:E125" si="28">SUM(D126:D127)</f>
        <v>2127.2800000000002</v>
      </c>
      <c r="E125" s="51">
        <f t="shared" si="28"/>
        <v>746.8</v>
      </c>
      <c r="F125" s="52">
        <f t="shared" si="0"/>
        <v>35.105862885938841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2127.2800000000002</v>
      </c>
      <c r="E127" s="242">
        <v>746.8</v>
      </c>
      <c r="F127" s="52">
        <f t="shared" si="0"/>
        <v>35.105862885938841</v>
      </c>
    </row>
    <row r="128" spans="1:6" ht="24" x14ac:dyDescent="0.2">
      <c r="A128" s="53">
        <v>663</v>
      </c>
      <c r="B128" s="231" t="s">
        <v>302</v>
      </c>
      <c r="C128" s="50" t="s">
        <v>303</v>
      </c>
      <c r="D128" s="51">
        <f t="shared" ref="D128:E128" si="29">SUM(D129:D132)</f>
        <v>0</v>
      </c>
      <c r="E128" s="51">
        <f t="shared" si="29"/>
        <v>12000</v>
      </c>
      <c r="F128" s="52" t="str">
        <f t="shared" si="0"/>
        <v>-</v>
      </c>
    </row>
    <row r="129" spans="1:6" ht="12.75" customHeight="1" x14ac:dyDescent="0.2">
      <c r="A129" s="53">
        <v>6631</v>
      </c>
      <c r="B129" s="86" t="s">
        <v>304</v>
      </c>
      <c r="C129" s="50" t="s">
        <v>305</v>
      </c>
      <c r="D129" s="242">
        <v>0</v>
      </c>
      <c r="E129" s="242">
        <v>12000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436807.46999999991</v>
      </c>
      <c r="E151" s="51">
        <f t="shared" si="35"/>
        <v>439345.79000000004</v>
      </c>
      <c r="F151" s="52">
        <f t="shared" si="31"/>
        <v>100.58110727822492</v>
      </c>
    </row>
    <row r="152" spans="1:6" ht="12.75" customHeight="1" x14ac:dyDescent="0.2">
      <c r="A152" s="53">
        <v>31</v>
      </c>
      <c r="B152" s="85" t="s">
        <v>349</v>
      </c>
      <c r="C152" s="50" t="s">
        <v>350</v>
      </c>
      <c r="D152" s="51">
        <f t="shared" ref="D152:E152" si="36">D153+D158+D159</f>
        <v>160500.21</v>
      </c>
      <c r="E152" s="51">
        <f t="shared" si="36"/>
        <v>167059.26</v>
      </c>
      <c r="F152" s="52">
        <f t="shared" si="31"/>
        <v>104.08663016702594</v>
      </c>
    </row>
    <row r="153" spans="1:6" ht="12.75" customHeight="1" x14ac:dyDescent="0.2">
      <c r="A153" s="53">
        <v>311</v>
      </c>
      <c r="B153" s="85" t="s">
        <v>351</v>
      </c>
      <c r="C153" s="50" t="s">
        <v>352</v>
      </c>
      <c r="D153" s="51">
        <f t="shared" ref="D153:E153" si="37">SUM(D154:D157)</f>
        <v>137084.48000000001</v>
      </c>
      <c r="E153" s="51">
        <f t="shared" si="37"/>
        <v>143472.53</v>
      </c>
      <c r="F153" s="52">
        <f t="shared" si="31"/>
        <v>104.65993670472398</v>
      </c>
    </row>
    <row r="154" spans="1:6" ht="12.75" customHeight="1" x14ac:dyDescent="0.2">
      <c r="A154" s="53">
        <v>3111</v>
      </c>
      <c r="B154" s="85" t="s">
        <v>353</v>
      </c>
      <c r="C154" s="50" t="s">
        <v>354</v>
      </c>
      <c r="D154" s="242">
        <v>137084.48000000001</v>
      </c>
      <c r="E154" s="242">
        <v>143472.53</v>
      </c>
      <c r="F154" s="52">
        <f t="shared" si="31"/>
        <v>104.65993670472398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3358.36</v>
      </c>
      <c r="E158" s="242">
        <v>950</v>
      </c>
      <c r="F158" s="52">
        <f t="shared" si="31"/>
        <v>28.287616574756726</v>
      </c>
    </row>
    <row r="159" spans="1:6" ht="12.75" customHeight="1" x14ac:dyDescent="0.2">
      <c r="A159" s="53">
        <v>313</v>
      </c>
      <c r="B159" s="85" t="s">
        <v>363</v>
      </c>
      <c r="C159" s="50" t="s">
        <v>364</v>
      </c>
      <c r="D159" s="51">
        <f t="shared" ref="D159:E159" si="38">SUM(D160:D162)</f>
        <v>20057.37</v>
      </c>
      <c r="E159" s="51">
        <f t="shared" si="38"/>
        <v>22636.73</v>
      </c>
      <c r="F159" s="52">
        <f t="shared" si="31"/>
        <v>112.85991134430886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20057.37</v>
      </c>
      <c r="E161" s="242">
        <v>22636.73</v>
      </c>
      <c r="F161" s="52">
        <f t="shared" si="31"/>
        <v>112.85991134430886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182144.84999999998</v>
      </c>
      <c r="E163" s="51">
        <f t="shared" si="39"/>
        <v>191176.95999999999</v>
      </c>
      <c r="F163" s="52">
        <f t="shared" si="31"/>
        <v>104.95875123562375</v>
      </c>
    </row>
    <row r="164" spans="1:6" ht="12.75" customHeight="1" x14ac:dyDescent="0.2">
      <c r="A164" s="53">
        <v>321</v>
      </c>
      <c r="B164" s="85" t="s">
        <v>372</v>
      </c>
      <c r="C164" s="50" t="s">
        <v>373</v>
      </c>
      <c r="D164" s="51">
        <f t="shared" ref="D164:E164" si="40">SUM(D165:D168)</f>
        <v>4753.5200000000004</v>
      </c>
      <c r="E164" s="51">
        <f t="shared" si="40"/>
        <v>5459.91</v>
      </c>
      <c r="F164" s="52">
        <f t="shared" si="31"/>
        <v>114.86035611504737</v>
      </c>
    </row>
    <row r="165" spans="1:6" ht="12.75" customHeight="1" x14ac:dyDescent="0.2">
      <c r="A165" s="53">
        <v>3211</v>
      </c>
      <c r="B165" s="85" t="s">
        <v>374</v>
      </c>
      <c r="C165" s="50" t="s">
        <v>375</v>
      </c>
      <c r="D165" s="242">
        <v>830</v>
      </c>
      <c r="E165" s="242">
        <v>1347.9</v>
      </c>
      <c r="F165" s="52">
        <f t="shared" si="31"/>
        <v>162.39759036144579</v>
      </c>
    </row>
    <row r="166" spans="1:6" ht="12.75" customHeight="1" x14ac:dyDescent="0.2">
      <c r="A166" s="53">
        <v>3212</v>
      </c>
      <c r="B166" s="85" t="s">
        <v>376</v>
      </c>
      <c r="C166" s="50" t="s">
        <v>377</v>
      </c>
      <c r="D166" s="242">
        <v>2637.25</v>
      </c>
      <c r="E166" s="242">
        <v>2645.28</v>
      </c>
      <c r="F166" s="52">
        <f t="shared" si="31"/>
        <v>100.30448383733055</v>
      </c>
    </row>
    <row r="167" spans="1:6" ht="12.75" customHeight="1" x14ac:dyDescent="0.2">
      <c r="A167" s="53">
        <v>3213</v>
      </c>
      <c r="B167" s="85" t="s">
        <v>378</v>
      </c>
      <c r="C167" s="50" t="s">
        <v>379</v>
      </c>
      <c r="D167" s="242">
        <v>169.65</v>
      </c>
      <c r="E167" s="242">
        <v>70</v>
      </c>
      <c r="F167" s="52">
        <f t="shared" si="31"/>
        <v>41.261420571765399</v>
      </c>
    </row>
    <row r="168" spans="1:6" ht="12.75" customHeight="1" x14ac:dyDescent="0.2">
      <c r="A168" s="53">
        <v>3214</v>
      </c>
      <c r="B168" s="85" t="s">
        <v>380</v>
      </c>
      <c r="C168" s="50" t="s">
        <v>381</v>
      </c>
      <c r="D168" s="242">
        <v>1116.6199999999999</v>
      </c>
      <c r="E168" s="242">
        <v>1396.73</v>
      </c>
      <c r="F168" s="52">
        <f t="shared" si="31"/>
        <v>125.08552596227904</v>
      </c>
    </row>
    <row r="169" spans="1:6" ht="12.75" customHeight="1" x14ac:dyDescent="0.2">
      <c r="A169" s="53">
        <v>322</v>
      </c>
      <c r="B169" s="85" t="s">
        <v>382</v>
      </c>
      <c r="C169" s="50" t="s">
        <v>383</v>
      </c>
      <c r="D169" s="51">
        <f t="shared" ref="D169:E169" si="41">SUM(D170:D176)</f>
        <v>34304.93</v>
      </c>
      <c r="E169" s="51">
        <f t="shared" si="41"/>
        <v>32468.05</v>
      </c>
      <c r="F169" s="52">
        <f t="shared" si="31"/>
        <v>94.645434344276453</v>
      </c>
    </row>
    <row r="170" spans="1:6" ht="12.75" customHeight="1" x14ac:dyDescent="0.2">
      <c r="A170" s="53">
        <v>3221</v>
      </c>
      <c r="B170" s="85" t="s">
        <v>384</v>
      </c>
      <c r="C170" s="50" t="s">
        <v>385</v>
      </c>
      <c r="D170" s="242">
        <v>8486.3799999999992</v>
      </c>
      <c r="E170" s="242">
        <v>4858.54</v>
      </c>
      <c r="F170" s="52">
        <f t="shared" si="31"/>
        <v>57.251030474713602</v>
      </c>
    </row>
    <row r="171" spans="1:6" ht="12.75" customHeight="1" x14ac:dyDescent="0.2">
      <c r="A171" s="53">
        <v>3222</v>
      </c>
      <c r="B171" s="85" t="s">
        <v>386</v>
      </c>
      <c r="C171" s="50" t="s">
        <v>387</v>
      </c>
      <c r="D171" s="242">
        <v>1057.96</v>
      </c>
      <c r="E171" s="242">
        <v>1034.06</v>
      </c>
      <c r="F171" s="52">
        <f t="shared" si="31"/>
        <v>97.740935385080718</v>
      </c>
    </row>
    <row r="172" spans="1:6" ht="12.75" customHeight="1" x14ac:dyDescent="0.2">
      <c r="A172" s="53">
        <v>3223</v>
      </c>
      <c r="B172" s="85" t="s">
        <v>388</v>
      </c>
      <c r="C172" s="50" t="s">
        <v>389</v>
      </c>
      <c r="D172" s="242">
        <v>22945.75</v>
      </c>
      <c r="E172" s="242">
        <v>25154.080000000002</v>
      </c>
      <c r="F172" s="52">
        <f t="shared" si="31"/>
        <v>109.6241351884336</v>
      </c>
    </row>
    <row r="173" spans="1:6" ht="12.75" customHeight="1" x14ac:dyDescent="0.2">
      <c r="A173" s="53">
        <v>3224</v>
      </c>
      <c r="B173" s="85" t="s">
        <v>390</v>
      </c>
      <c r="C173" s="50" t="s">
        <v>391</v>
      </c>
      <c r="D173" s="242">
        <v>703.03</v>
      </c>
      <c r="E173" s="242">
        <v>131.51</v>
      </c>
      <c r="F173" s="52">
        <f t="shared" si="31"/>
        <v>18.706171856108558</v>
      </c>
    </row>
    <row r="174" spans="1:6" ht="12.75" customHeight="1" x14ac:dyDescent="0.2">
      <c r="A174" s="53">
        <v>3225</v>
      </c>
      <c r="B174" s="85" t="s">
        <v>392</v>
      </c>
      <c r="C174" s="50" t="s">
        <v>393</v>
      </c>
      <c r="D174" s="242">
        <v>841.32</v>
      </c>
      <c r="E174" s="242">
        <v>442.65</v>
      </c>
      <c r="F174" s="52">
        <f t="shared" si="31"/>
        <v>52.61374982170873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270.49</v>
      </c>
      <c r="E176" s="242">
        <v>847.21</v>
      </c>
      <c r="F176" s="52">
        <f t="shared" si="31"/>
        <v>313.2130577840216</v>
      </c>
    </row>
    <row r="177" spans="1:6" ht="12.75" customHeight="1" x14ac:dyDescent="0.2">
      <c r="A177" s="53">
        <v>323</v>
      </c>
      <c r="B177" s="85" t="s">
        <v>398</v>
      </c>
      <c r="C177" s="50" t="s">
        <v>399</v>
      </c>
      <c r="D177" s="51">
        <f t="shared" ref="D177:E177" si="42">SUM(D178:D186)</f>
        <v>136506.88999999998</v>
      </c>
      <c r="E177" s="51">
        <f t="shared" si="42"/>
        <v>142070.22</v>
      </c>
      <c r="F177" s="52">
        <f t="shared" si="31"/>
        <v>104.07549391829234</v>
      </c>
    </row>
    <row r="178" spans="1:6" ht="12.75" customHeight="1" x14ac:dyDescent="0.2">
      <c r="A178" s="53">
        <v>3231</v>
      </c>
      <c r="B178" s="85" t="s">
        <v>400</v>
      </c>
      <c r="C178" s="50" t="s">
        <v>401</v>
      </c>
      <c r="D178" s="242">
        <v>2953.88</v>
      </c>
      <c r="E178" s="242">
        <v>6336.75</v>
      </c>
      <c r="F178" s="52">
        <f t="shared" si="31"/>
        <v>214.52293254973119</v>
      </c>
    </row>
    <row r="179" spans="1:6" ht="12.75" customHeight="1" x14ac:dyDescent="0.2">
      <c r="A179" s="53">
        <v>3232</v>
      </c>
      <c r="B179" s="85" t="s">
        <v>402</v>
      </c>
      <c r="C179" s="50" t="s">
        <v>403</v>
      </c>
      <c r="D179" s="242">
        <v>55391.18</v>
      </c>
      <c r="E179" s="242">
        <v>52536.98</v>
      </c>
      <c r="F179" s="52">
        <f t="shared" si="31"/>
        <v>94.847194083967892</v>
      </c>
    </row>
    <row r="180" spans="1:6" ht="12.75" customHeight="1" x14ac:dyDescent="0.2">
      <c r="A180" s="53">
        <v>3233</v>
      </c>
      <c r="B180" s="85" t="s">
        <v>404</v>
      </c>
      <c r="C180" s="50" t="s">
        <v>405</v>
      </c>
      <c r="D180" s="242">
        <v>6263.75</v>
      </c>
      <c r="E180" s="242">
        <v>9611.41</v>
      </c>
      <c r="F180" s="52">
        <f t="shared" si="31"/>
        <v>153.44498104170825</v>
      </c>
    </row>
    <row r="181" spans="1:6" ht="12.75" customHeight="1" x14ac:dyDescent="0.2">
      <c r="A181" s="53">
        <v>3234</v>
      </c>
      <c r="B181" s="85" t="s">
        <v>406</v>
      </c>
      <c r="C181" s="50" t="s">
        <v>407</v>
      </c>
      <c r="D181" s="242">
        <v>16690.61</v>
      </c>
      <c r="E181" s="242">
        <v>18370.97</v>
      </c>
      <c r="F181" s="52">
        <f t="shared" si="31"/>
        <v>110.06769674685349</v>
      </c>
    </row>
    <row r="182" spans="1:6" ht="12.75" customHeight="1" x14ac:dyDescent="0.2">
      <c r="A182" s="53">
        <v>3235</v>
      </c>
      <c r="B182" s="85" t="s">
        <v>408</v>
      </c>
      <c r="C182" s="50" t="s">
        <v>409</v>
      </c>
      <c r="D182" s="242">
        <v>27</v>
      </c>
      <c r="E182" s="242">
        <v>0</v>
      </c>
      <c r="F182" s="52">
        <f t="shared" si="31"/>
        <v>0</v>
      </c>
    </row>
    <row r="183" spans="1:6" ht="12.75" customHeight="1" x14ac:dyDescent="0.2">
      <c r="A183" s="53">
        <v>3236</v>
      </c>
      <c r="B183" s="85" t="s">
        <v>410</v>
      </c>
      <c r="C183" s="50" t="s">
        <v>411</v>
      </c>
      <c r="D183" s="242">
        <v>1343.15</v>
      </c>
      <c r="E183" s="242">
        <v>1870.64</v>
      </c>
      <c r="F183" s="52">
        <f t="shared" si="31"/>
        <v>139.27260544243009</v>
      </c>
    </row>
    <row r="184" spans="1:6" ht="12.75" customHeight="1" x14ac:dyDescent="0.2">
      <c r="A184" s="53">
        <v>3237</v>
      </c>
      <c r="B184" s="85" t="s">
        <v>412</v>
      </c>
      <c r="C184" s="50" t="s">
        <v>413</v>
      </c>
      <c r="D184" s="242">
        <v>41790.35</v>
      </c>
      <c r="E184" s="242">
        <v>40898.35</v>
      </c>
      <c r="F184" s="52">
        <f t="shared" si="31"/>
        <v>97.86553594310648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12046.97</v>
      </c>
      <c r="E186" s="242">
        <v>12445.12</v>
      </c>
      <c r="F186" s="52">
        <f t="shared" si="31"/>
        <v>103.30498042246307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6579.51</v>
      </c>
      <c r="E188" s="51">
        <f t="shared" si="43"/>
        <v>11178.779999999999</v>
      </c>
      <c r="F188" s="52">
        <f t="shared" si="31"/>
        <v>169.90292590177685</v>
      </c>
    </row>
    <row r="189" spans="1:6" ht="12.75" customHeight="1" x14ac:dyDescent="0.2">
      <c r="A189" s="53">
        <v>3291</v>
      </c>
      <c r="B189" s="232" t="s">
        <v>422</v>
      </c>
      <c r="C189" s="50" t="s">
        <v>423</v>
      </c>
      <c r="D189" s="242">
        <v>945.53</v>
      </c>
      <c r="E189" s="242">
        <v>0</v>
      </c>
      <c r="F189" s="52">
        <f t="shared" si="31"/>
        <v>0</v>
      </c>
    </row>
    <row r="190" spans="1:6" ht="12.75" customHeight="1" x14ac:dyDescent="0.2">
      <c r="A190" s="53">
        <v>3292</v>
      </c>
      <c r="B190" s="85" t="s">
        <v>424</v>
      </c>
      <c r="C190" s="50" t="s">
        <v>425</v>
      </c>
      <c r="D190" s="242">
        <v>1372.68</v>
      </c>
      <c r="E190" s="242">
        <v>1207.2</v>
      </c>
      <c r="F190" s="52">
        <f t="shared" si="31"/>
        <v>87.944750415246091</v>
      </c>
    </row>
    <row r="191" spans="1:6" ht="12.75" customHeight="1" x14ac:dyDescent="0.2">
      <c r="A191" s="53">
        <v>3293</v>
      </c>
      <c r="B191" s="85" t="s">
        <v>426</v>
      </c>
      <c r="C191" s="50" t="s">
        <v>427</v>
      </c>
      <c r="D191" s="242">
        <v>2149.84</v>
      </c>
      <c r="E191" s="242">
        <v>5096.43</v>
      </c>
      <c r="F191" s="52">
        <f t="shared" si="31"/>
        <v>237.06089755516692</v>
      </c>
    </row>
    <row r="192" spans="1:6" ht="12.75" customHeight="1" x14ac:dyDescent="0.2">
      <c r="A192" s="53">
        <v>3294</v>
      </c>
      <c r="B192" s="85" t="s">
        <v>428</v>
      </c>
      <c r="C192" s="50" t="s">
        <v>429</v>
      </c>
      <c r="D192" s="242">
        <v>0</v>
      </c>
      <c r="E192" s="242">
        <v>1481.95</v>
      </c>
      <c r="F192" s="52" t="str">
        <f t="shared" si="31"/>
        <v>-</v>
      </c>
    </row>
    <row r="193" spans="1:6" ht="12.75" customHeight="1" x14ac:dyDescent="0.2">
      <c r="A193" s="53">
        <v>3295</v>
      </c>
      <c r="B193" s="85" t="s">
        <v>430</v>
      </c>
      <c r="C193" s="50" t="s">
        <v>431</v>
      </c>
      <c r="D193" s="242">
        <v>1488.9</v>
      </c>
      <c r="E193" s="242">
        <v>2803.39</v>
      </c>
      <c r="F193" s="52">
        <f t="shared" si="31"/>
        <v>188.28598294042581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622.55999999999995</v>
      </c>
      <c r="E195" s="242">
        <v>589.80999999999995</v>
      </c>
      <c r="F195" s="52">
        <f t="shared" si="31"/>
        <v>94.739462863017224</v>
      </c>
    </row>
    <row r="196" spans="1:6" ht="12.75" customHeight="1" x14ac:dyDescent="0.2">
      <c r="A196" s="53">
        <v>34</v>
      </c>
      <c r="B196" s="232" t="s">
        <v>436</v>
      </c>
      <c r="C196" s="50" t="s">
        <v>437</v>
      </c>
      <c r="D196" s="51">
        <f t="shared" ref="D196:E196" si="44">D197+D202+D210</f>
        <v>8071.3600000000006</v>
      </c>
      <c r="E196" s="51">
        <f t="shared" si="44"/>
        <v>10879.14</v>
      </c>
      <c r="F196" s="52">
        <f t="shared" si="31"/>
        <v>134.7869504024105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6449.77</v>
      </c>
      <c r="E202" s="51">
        <f t="shared" si="46"/>
        <v>9931.42</v>
      </c>
      <c r="F202" s="52">
        <f t="shared" si="31"/>
        <v>153.9809946711278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6449.77</v>
      </c>
      <c r="E205" s="242">
        <v>9931.42</v>
      </c>
      <c r="F205" s="52">
        <f t="shared" si="31"/>
        <v>153.9809946711278</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1621.59</v>
      </c>
      <c r="E210" s="51">
        <f t="shared" si="47"/>
        <v>947.72</v>
      </c>
      <c r="F210" s="52">
        <f t="shared" si="31"/>
        <v>58.443872988856619</v>
      </c>
    </row>
    <row r="211" spans="1:6" ht="12.75" customHeight="1" x14ac:dyDescent="0.2">
      <c r="A211" s="53">
        <v>3431</v>
      </c>
      <c r="B211" s="232" t="s">
        <v>466</v>
      </c>
      <c r="C211" s="50" t="s">
        <v>467</v>
      </c>
      <c r="D211" s="242">
        <v>1547.06</v>
      </c>
      <c r="E211" s="242">
        <v>947.72</v>
      </c>
      <c r="F211" s="52">
        <f t="shared" si="31"/>
        <v>61.259421095497267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10.56</v>
      </c>
      <c r="E213" s="242">
        <v>0</v>
      </c>
      <c r="F213" s="52">
        <f t="shared" si="31"/>
        <v>0</v>
      </c>
    </row>
    <row r="214" spans="1:6" ht="12.75" customHeight="1" x14ac:dyDescent="0.2">
      <c r="A214" s="53">
        <v>3434</v>
      </c>
      <c r="B214" s="85" t="s">
        <v>472</v>
      </c>
      <c r="C214" s="50" t="s">
        <v>473</v>
      </c>
      <c r="D214" s="242">
        <v>63.97</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238.3</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238.3</v>
      </c>
      <c r="E236" s="51">
        <f t="shared" si="56"/>
        <v>0</v>
      </c>
      <c r="F236" s="52">
        <f t="shared" ref="F236:F239" si="57">IF(D236&lt;&gt;0,IF(E236/D236&gt;=100,"&gt;&gt;100",E236/D236*100),"-")</f>
        <v>0</v>
      </c>
    </row>
    <row r="237" spans="1:6" ht="12.75" customHeight="1" x14ac:dyDescent="0.2">
      <c r="A237" s="53" t="s">
        <v>518</v>
      </c>
      <c r="B237" s="85" t="s">
        <v>519</v>
      </c>
      <c r="C237" s="50" t="s">
        <v>518</v>
      </c>
      <c r="D237" s="242">
        <v>238.3</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9407.76</v>
      </c>
      <c r="E252" s="51">
        <f t="shared" si="63"/>
        <v>15838.27</v>
      </c>
      <c r="F252" s="52">
        <f t="shared" ref="F252:F258" si="64">IF(D252&lt;&gt;0,IF(E252/D252&gt;=100,"&gt;&gt;100",E252/D252*100),"-")</f>
        <v>168.35325305917667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9407.76</v>
      </c>
      <c r="E259" s="51">
        <f t="shared" si="66"/>
        <v>15838.27</v>
      </c>
      <c r="F259" s="52">
        <f t="shared" ref="F259:F262" si="67">IF(D259&lt;&gt;0,IF(E259/D259&gt;=100,"&gt;&gt;100",E259/D259*100),"-")</f>
        <v>168.35325305917667</v>
      </c>
    </row>
    <row r="260" spans="1:6" ht="12.75" customHeight="1" x14ac:dyDescent="0.2">
      <c r="A260" s="53">
        <v>3721</v>
      </c>
      <c r="B260" s="85" t="s">
        <v>560</v>
      </c>
      <c r="C260" s="50" t="s">
        <v>561</v>
      </c>
      <c r="D260" s="242">
        <v>8597.76</v>
      </c>
      <c r="E260" s="242">
        <v>14061.48</v>
      </c>
      <c r="F260" s="52">
        <f t="shared" si="67"/>
        <v>163.54817999106743</v>
      </c>
    </row>
    <row r="261" spans="1:6" ht="12.75" customHeight="1" x14ac:dyDescent="0.2">
      <c r="A261" s="53">
        <v>3722</v>
      </c>
      <c r="B261" s="85" t="s">
        <v>562</v>
      </c>
      <c r="C261" s="50" t="s">
        <v>563</v>
      </c>
      <c r="D261" s="242">
        <v>810</v>
      </c>
      <c r="E261" s="242">
        <v>1776.79</v>
      </c>
      <c r="F261" s="52">
        <f t="shared" si="67"/>
        <v>219.35679012345676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76444.990000000005</v>
      </c>
      <c r="E263" s="51">
        <f t="shared" si="68"/>
        <v>54392.160000000003</v>
      </c>
      <c r="F263" s="52">
        <f t="shared" ref="F263:F267" si="69">IF(D263&lt;&gt;0,IF(E263/D263&gt;=100,"&gt;&gt;100",E263/D263*100),"-")</f>
        <v>71.152027098178706</v>
      </c>
    </row>
    <row r="264" spans="1:6" ht="12.75" customHeight="1" x14ac:dyDescent="0.2">
      <c r="A264" s="53">
        <v>381</v>
      </c>
      <c r="B264" s="85" t="s">
        <v>568</v>
      </c>
      <c r="C264" s="50" t="s">
        <v>569</v>
      </c>
      <c r="D264" s="51">
        <f t="shared" ref="D264:E264" si="70">SUM(D265:D267)</f>
        <v>46045.23</v>
      </c>
      <c r="E264" s="51">
        <f t="shared" si="70"/>
        <v>46693.05</v>
      </c>
      <c r="F264" s="52">
        <f t="shared" si="69"/>
        <v>101.40692097748236</v>
      </c>
    </row>
    <row r="265" spans="1:6" ht="12.75" customHeight="1" x14ac:dyDescent="0.2">
      <c r="A265" s="53">
        <v>3811</v>
      </c>
      <c r="B265" s="85" t="s">
        <v>570</v>
      </c>
      <c r="C265" s="50" t="s">
        <v>571</v>
      </c>
      <c r="D265" s="242">
        <v>46045.23</v>
      </c>
      <c r="E265" s="242">
        <v>46693.05</v>
      </c>
      <c r="F265" s="52">
        <f t="shared" si="69"/>
        <v>101.40692097748236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20000</v>
      </c>
      <c r="E268" s="51">
        <f t="shared" si="71"/>
        <v>5000</v>
      </c>
      <c r="F268" s="52">
        <f t="shared" ref="F268:F272" si="72">IF(D268&lt;&gt;0,IF(E268/D268&gt;=100,"&gt;&gt;100",E268/D268*100),"-")</f>
        <v>25</v>
      </c>
    </row>
    <row r="269" spans="1:6" ht="12.75" customHeight="1" x14ac:dyDescent="0.2">
      <c r="A269" s="53">
        <v>3821</v>
      </c>
      <c r="B269" s="85" t="s">
        <v>578</v>
      </c>
      <c r="C269" s="50" t="s">
        <v>579</v>
      </c>
      <c r="D269" s="242">
        <v>20000</v>
      </c>
      <c r="E269" s="242">
        <v>5000</v>
      </c>
      <c r="F269" s="52">
        <f t="shared" si="72"/>
        <v>25</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10399.76</v>
      </c>
      <c r="E279" s="51">
        <f t="shared" si="75"/>
        <v>2699.11</v>
      </c>
      <c r="F279" s="52">
        <f t="shared" si="74"/>
        <v>25.953579697993028</v>
      </c>
    </row>
    <row r="280" spans="1:6" ht="24" x14ac:dyDescent="0.2">
      <c r="A280" s="53">
        <v>3861</v>
      </c>
      <c r="B280" s="85" t="s">
        <v>599</v>
      </c>
      <c r="C280" s="50" t="s">
        <v>600</v>
      </c>
      <c r="D280" s="242">
        <v>10399.76</v>
      </c>
      <c r="E280" s="242">
        <v>2699.11</v>
      </c>
      <c r="F280" s="52">
        <f t="shared" si="74"/>
        <v>25.953579697993028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436807.46999999991</v>
      </c>
      <c r="E289" s="51">
        <f t="shared" si="79"/>
        <v>439345.79000000004</v>
      </c>
      <c r="F289" s="52">
        <f t="shared" si="76"/>
        <v>100.58110727822492</v>
      </c>
    </row>
    <row r="290" spans="1:6" ht="12.75" customHeight="1" x14ac:dyDescent="0.2">
      <c r="A290" s="53" t="s">
        <v>609</v>
      </c>
      <c r="B290" s="85" t="s">
        <v>620</v>
      </c>
      <c r="C290" s="50" t="s">
        <v>621</v>
      </c>
      <c r="D290" s="51">
        <f>IF(D6&gt;=D289,D6-D289,0)</f>
        <v>776068.61000000034</v>
      </c>
      <c r="E290" s="51">
        <f>IF(E6&gt;=E289,E6-E289,0)</f>
        <v>473976.97</v>
      </c>
      <c r="F290" s="52">
        <f t="shared" si="76"/>
        <v>61.074106579313877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22238833.460000001</v>
      </c>
      <c r="E292" s="242">
        <v>835422.04</v>
      </c>
      <c r="F292" s="52">
        <f t="shared" si="76"/>
        <v>3.7565911067351463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31661.439999999999</v>
      </c>
      <c r="E294" s="242">
        <v>53852.639999999999</v>
      </c>
      <c r="F294" s="52">
        <f t="shared" si="76"/>
        <v>170.08904206504823</v>
      </c>
    </row>
    <row r="295" spans="1:6" ht="24" x14ac:dyDescent="0.2">
      <c r="A295" s="53">
        <v>9661</v>
      </c>
      <c r="B295" s="85" t="s">
        <v>630</v>
      </c>
      <c r="C295" s="50" t="s">
        <v>631</v>
      </c>
      <c r="D295" s="242">
        <v>469.24</v>
      </c>
      <c r="E295" s="242">
        <v>1094.1400000000001</v>
      </c>
      <c r="F295" s="52">
        <f t="shared" si="76"/>
        <v>233.17279004347458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4.67</v>
      </c>
      <c r="E311" s="51">
        <f t="shared" si="85"/>
        <v>0</v>
      </c>
      <c r="F311" s="52">
        <f t="shared" si="81"/>
        <v>0</v>
      </c>
    </row>
    <row r="312" spans="1:6" ht="12.75" customHeight="1" x14ac:dyDescent="0.2">
      <c r="A312" s="53">
        <v>721</v>
      </c>
      <c r="B312" s="85" t="s">
        <v>663</v>
      </c>
      <c r="C312" s="50" t="s">
        <v>664</v>
      </c>
      <c r="D312" s="51">
        <f t="shared" ref="D312:E312" si="86">SUM(D313:D316)</f>
        <v>4.67</v>
      </c>
      <c r="E312" s="51">
        <f t="shared" si="86"/>
        <v>0</v>
      </c>
      <c r="F312" s="52">
        <f t="shared" si="81"/>
        <v>0</v>
      </c>
    </row>
    <row r="313" spans="1:6" ht="12.75" customHeight="1" x14ac:dyDescent="0.2">
      <c r="A313" s="53">
        <v>7211</v>
      </c>
      <c r="B313" s="85" t="s">
        <v>665</v>
      </c>
      <c r="C313" s="50" t="s">
        <v>666</v>
      </c>
      <c r="D313" s="242">
        <v>4.67</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531248.20000000007</v>
      </c>
      <c r="E350" s="51">
        <f t="shared" si="95"/>
        <v>475392.97</v>
      </c>
      <c r="F350" s="52">
        <f t="shared" si="81"/>
        <v>89.486038729166509</v>
      </c>
    </row>
    <row r="351" spans="1:6" ht="12.75" customHeight="1" x14ac:dyDescent="0.2">
      <c r="A351" s="53">
        <v>41</v>
      </c>
      <c r="B351" s="85" t="s">
        <v>741</v>
      </c>
      <c r="C351" s="50" t="s">
        <v>742</v>
      </c>
      <c r="D351" s="51">
        <f t="shared" ref="D351:E351" si="96">D352+D356</f>
        <v>5847.76</v>
      </c>
      <c r="E351" s="51">
        <f t="shared" si="96"/>
        <v>4000</v>
      </c>
      <c r="F351" s="52">
        <f t="shared" si="81"/>
        <v>68.402260010670744</v>
      </c>
    </row>
    <row r="352" spans="1:6" ht="12.75" customHeight="1" x14ac:dyDescent="0.2">
      <c r="A352" s="53">
        <v>411</v>
      </c>
      <c r="B352" s="85" t="s">
        <v>743</v>
      </c>
      <c r="C352" s="50" t="s">
        <v>744</v>
      </c>
      <c r="D352" s="51">
        <f t="shared" ref="D352:E352" si="97">SUM(D353:D355)</f>
        <v>5847.76</v>
      </c>
      <c r="E352" s="51">
        <f t="shared" si="97"/>
        <v>4000</v>
      </c>
      <c r="F352" s="52">
        <f t="shared" si="81"/>
        <v>68.402260010670744</v>
      </c>
    </row>
    <row r="353" spans="1:6" ht="12.75" customHeight="1" x14ac:dyDescent="0.2">
      <c r="A353" s="53">
        <v>4111</v>
      </c>
      <c r="B353" s="85" t="s">
        <v>641</v>
      </c>
      <c r="C353" s="50" t="s">
        <v>745</v>
      </c>
      <c r="D353" s="242">
        <v>5847.76</v>
      </c>
      <c r="E353" s="242">
        <v>4000</v>
      </c>
      <c r="F353" s="52">
        <f t="shared" si="81"/>
        <v>68.402260010670744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437700.02</v>
      </c>
      <c r="E363" s="51">
        <f t="shared" si="99"/>
        <v>400780.22</v>
      </c>
      <c r="F363" s="52">
        <f t="shared" si="81"/>
        <v>91.565044936484114</v>
      </c>
    </row>
    <row r="364" spans="1:6" ht="12.75" customHeight="1" x14ac:dyDescent="0.2">
      <c r="A364" s="53">
        <v>421</v>
      </c>
      <c r="B364" s="85" t="s">
        <v>759</v>
      </c>
      <c r="C364" s="50" t="s">
        <v>760</v>
      </c>
      <c r="D364" s="51">
        <f t="shared" ref="D364:E364" si="100">SUM(D365:D368)</f>
        <v>425711.94</v>
      </c>
      <c r="E364" s="51">
        <f t="shared" si="100"/>
        <v>391646.22</v>
      </c>
      <c r="F364" s="52">
        <f t="shared" si="81"/>
        <v>91.997941143017968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5560.16</v>
      </c>
      <c r="E366" s="242">
        <v>36193.75</v>
      </c>
      <c r="F366" s="52">
        <f t="shared" si="81"/>
        <v>650.94799430232229</v>
      </c>
    </row>
    <row r="367" spans="1:6" ht="12.75" customHeight="1" x14ac:dyDescent="0.2">
      <c r="A367" s="53">
        <v>4213</v>
      </c>
      <c r="B367" s="85" t="s">
        <v>669</v>
      </c>
      <c r="C367" s="50" t="s">
        <v>763</v>
      </c>
      <c r="D367" s="242">
        <v>392778.53</v>
      </c>
      <c r="E367" s="242">
        <v>337115.97</v>
      </c>
      <c r="F367" s="52">
        <f t="shared" si="81"/>
        <v>85.82851257170293</v>
      </c>
    </row>
    <row r="368" spans="1:6" ht="12.75" customHeight="1" x14ac:dyDescent="0.2">
      <c r="A368" s="53">
        <v>4214</v>
      </c>
      <c r="B368" s="85" t="s">
        <v>671</v>
      </c>
      <c r="C368" s="50" t="s">
        <v>764</v>
      </c>
      <c r="D368" s="242">
        <v>27373.25</v>
      </c>
      <c r="E368" s="242">
        <v>18336.5</v>
      </c>
      <c r="F368" s="52">
        <f t="shared" si="81"/>
        <v>66.986930671367119</v>
      </c>
    </row>
    <row r="369" spans="1:6" ht="12.75" customHeight="1" x14ac:dyDescent="0.2">
      <c r="A369" s="53">
        <v>422</v>
      </c>
      <c r="B369" s="85" t="s">
        <v>765</v>
      </c>
      <c r="C369" s="50" t="s">
        <v>766</v>
      </c>
      <c r="D369" s="51">
        <f t="shared" ref="D369:E369" si="101">SUM(D370:D377)</f>
        <v>8688.08</v>
      </c>
      <c r="E369" s="51">
        <f t="shared" si="101"/>
        <v>6046.5</v>
      </c>
      <c r="F369" s="52">
        <f t="shared" si="81"/>
        <v>69.595353633944441</v>
      </c>
    </row>
    <row r="370" spans="1:6" ht="12.75" customHeight="1" x14ac:dyDescent="0.2">
      <c r="A370" s="53">
        <v>4221</v>
      </c>
      <c r="B370" s="85" t="s">
        <v>675</v>
      </c>
      <c r="C370" s="50" t="s">
        <v>767</v>
      </c>
      <c r="D370" s="242">
        <v>2267.5</v>
      </c>
      <c r="E370" s="242">
        <v>3377.5</v>
      </c>
      <c r="F370" s="52">
        <f t="shared" si="81"/>
        <v>148.95259095920616</v>
      </c>
    </row>
    <row r="371" spans="1:6" ht="12.75" customHeight="1" x14ac:dyDescent="0.2">
      <c r="A371" s="53">
        <v>4222</v>
      </c>
      <c r="B371" s="85" t="s">
        <v>768</v>
      </c>
      <c r="C371" s="50" t="s">
        <v>769</v>
      </c>
      <c r="D371" s="242">
        <v>4190</v>
      </c>
      <c r="E371" s="242">
        <v>0</v>
      </c>
      <c r="F371" s="52">
        <f t="shared" si="81"/>
        <v>0</v>
      </c>
    </row>
    <row r="372" spans="1:6" ht="12.75" customHeight="1" x14ac:dyDescent="0.2">
      <c r="A372" s="53">
        <v>4223</v>
      </c>
      <c r="B372" s="85" t="s">
        <v>679</v>
      </c>
      <c r="C372" s="50" t="s">
        <v>770</v>
      </c>
      <c r="D372" s="242">
        <v>1130.58</v>
      </c>
      <c r="E372" s="242">
        <v>2300</v>
      </c>
      <c r="F372" s="52">
        <f t="shared" si="81"/>
        <v>203.43540483645563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1100</v>
      </c>
      <c r="E376" s="242">
        <v>369</v>
      </c>
      <c r="F376" s="52">
        <f t="shared" si="81"/>
        <v>33.545454545454547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3300</v>
      </c>
      <c r="E391" s="51">
        <f t="shared" si="105"/>
        <v>3087.5</v>
      </c>
      <c r="F391" s="52">
        <f t="shared" si="81"/>
        <v>93.560606060606062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3300</v>
      </c>
      <c r="E393" s="242">
        <v>3087.5</v>
      </c>
      <c r="F393" s="52">
        <f t="shared" si="81"/>
        <v>93.560606060606062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87700.42</v>
      </c>
      <c r="E402" s="51">
        <f t="shared" si="109"/>
        <v>70612.75</v>
      </c>
      <c r="F402" s="52">
        <f t="shared" si="81"/>
        <v>80.515862979903631</v>
      </c>
    </row>
    <row r="403" spans="1:6" ht="12.75" customHeight="1" x14ac:dyDescent="0.2">
      <c r="A403" s="53">
        <v>451</v>
      </c>
      <c r="B403" s="85" t="s">
        <v>812</v>
      </c>
      <c r="C403" s="50" t="s">
        <v>813</v>
      </c>
      <c r="D403" s="242">
        <v>87700.42</v>
      </c>
      <c r="E403" s="242">
        <v>70612.75</v>
      </c>
      <c r="F403" s="52">
        <f t="shared" si="81"/>
        <v>80.515862979903631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531243.53</v>
      </c>
      <c r="E408" s="51">
        <f t="shared" si="111"/>
        <v>475392.97</v>
      </c>
      <c r="F408" s="52">
        <f t="shared" si="81"/>
        <v>89.486825373666193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2642352.5499999998</v>
      </c>
      <c r="E410" s="242">
        <v>635330.54</v>
      </c>
      <c r="F410" s="52">
        <f t="shared" si="81"/>
        <v>24.044124619176959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1212880.7500000002</v>
      </c>
      <c r="E412" s="51">
        <f>E6+E298</f>
        <v>913322.76</v>
      </c>
      <c r="F412" s="52">
        <f t="shared" si="81"/>
        <v>75.30194209117424</v>
      </c>
    </row>
    <row r="413" spans="1:6" ht="12.75" customHeight="1" x14ac:dyDescent="0.2">
      <c r="A413" s="53" t="s">
        <v>609</v>
      </c>
      <c r="B413" s="85" t="s">
        <v>832</v>
      </c>
      <c r="C413" s="50" t="s">
        <v>833</v>
      </c>
      <c r="D413" s="51">
        <f t="shared" ref="D413:E413" si="112">D289+D350</f>
        <v>968055.66999999993</v>
      </c>
      <c r="E413" s="51">
        <f t="shared" si="112"/>
        <v>914738.76</v>
      </c>
      <c r="F413" s="52">
        <f t="shared" si="81"/>
        <v>94.492371497602008</v>
      </c>
    </row>
    <row r="414" spans="1:6" ht="12.75" customHeight="1" x14ac:dyDescent="0.2">
      <c r="A414" s="53" t="s">
        <v>609</v>
      </c>
      <c r="B414" s="85" t="s">
        <v>834</v>
      </c>
      <c r="C414" s="50" t="s">
        <v>835</v>
      </c>
      <c r="D414" s="51">
        <f t="shared" ref="D414:E414" si="113">IF(D412&gt;=D413,D412-D413,0)</f>
        <v>244825.08000000031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1416</v>
      </c>
      <c r="F415" s="52" t="str">
        <f t="shared" si="81"/>
        <v>-</v>
      </c>
    </row>
    <row r="416" spans="1:6" ht="12.75" customHeight="1" x14ac:dyDescent="0.2">
      <c r="A416" s="60" t="s">
        <v>838</v>
      </c>
      <c r="B416" s="232" t="s">
        <v>839</v>
      </c>
      <c r="C416" s="61" t="s">
        <v>840</v>
      </c>
      <c r="D416" s="51">
        <f t="shared" ref="D416:E416" si="115">IF(D292-D293+D409-D410&gt;=0,D292-D293+D409-D410,0)</f>
        <v>19596480.91</v>
      </c>
      <c r="E416" s="51">
        <f t="shared" si="115"/>
        <v>200091.5</v>
      </c>
      <c r="F416" s="52">
        <f t="shared" si="81"/>
        <v>1.0210583263339601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31661.439999999999</v>
      </c>
      <c r="E418" s="62">
        <f t="shared" si="117"/>
        <v>53852.639999999999</v>
      </c>
      <c r="F418" s="57">
        <f t="shared" si="81"/>
        <v>170.08904206504823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19630.36</v>
      </c>
      <c r="E528" s="51">
        <f t="shared" si="148"/>
        <v>44517.48</v>
      </c>
      <c r="F528" s="52">
        <f t="shared" si="119"/>
        <v>226.77872438406635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19630.36</v>
      </c>
      <c r="E593" s="51">
        <f t="shared" si="167"/>
        <v>44517.48</v>
      </c>
      <c r="F593" s="52">
        <f t="shared" si="119"/>
        <v>226.77872438406635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44517.48</v>
      </c>
      <c r="F605" s="52" t="str">
        <f t="shared" si="119"/>
        <v>-</v>
      </c>
    </row>
    <row r="606" spans="1:6" ht="24" x14ac:dyDescent="0.2">
      <c r="A606" s="53">
        <v>5443</v>
      </c>
      <c r="B606" s="85" t="s">
        <v>1210</v>
      </c>
      <c r="C606" s="50" t="s">
        <v>1211</v>
      </c>
      <c r="D606" s="242">
        <v>0</v>
      </c>
      <c r="E606" s="242">
        <v>44517.48</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19630.36</v>
      </c>
      <c r="E617" s="51">
        <f t="shared" si="173"/>
        <v>0</v>
      </c>
      <c r="F617" s="52">
        <f t="shared" si="119"/>
        <v>0</v>
      </c>
    </row>
    <row r="618" spans="1:6" ht="12.75" customHeight="1" x14ac:dyDescent="0.2">
      <c r="A618" s="53">
        <v>5471</v>
      </c>
      <c r="B618" s="85" t="s">
        <v>1234</v>
      </c>
      <c r="C618" s="50" t="s">
        <v>1235</v>
      </c>
      <c r="D618" s="242">
        <v>19630.36</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19630.36</v>
      </c>
      <c r="E636" s="51">
        <f t="shared" si="179"/>
        <v>44517.48</v>
      </c>
      <c r="F636" s="52">
        <f t="shared" si="119"/>
        <v>226.77872438406635</v>
      </c>
    </row>
    <row r="637" spans="1:6" ht="12.75" customHeight="1" x14ac:dyDescent="0.2">
      <c r="A637" s="53">
        <v>92213</v>
      </c>
      <c r="B637" s="85" t="s">
        <v>1272</v>
      </c>
      <c r="C637" s="50" t="s">
        <v>1273</v>
      </c>
      <c r="D637" s="242">
        <v>367593.33</v>
      </c>
      <c r="E637" s="242">
        <v>14779.19</v>
      </c>
      <c r="F637" s="52">
        <f t="shared" si="119"/>
        <v>4.0205272495015079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1212880.7500000002</v>
      </c>
      <c r="E639" s="51">
        <f t="shared" si="180"/>
        <v>913322.76</v>
      </c>
      <c r="F639" s="52">
        <f t="shared" si="119"/>
        <v>75.30194209117424</v>
      </c>
    </row>
    <row r="640" spans="1:6" ht="12.75" customHeight="1" x14ac:dyDescent="0.2">
      <c r="A640" s="53" t="s">
        <v>609</v>
      </c>
      <c r="B640" s="85" t="s">
        <v>1278</v>
      </c>
      <c r="C640" s="50" t="s">
        <v>1279</v>
      </c>
      <c r="D640" s="51">
        <f t="shared" ref="D640:E640" si="181">D413+D528</f>
        <v>987686.02999999991</v>
      </c>
      <c r="E640" s="51">
        <f t="shared" si="181"/>
        <v>959256.24</v>
      </c>
      <c r="F640" s="52">
        <f t="shared" si="119"/>
        <v>97.121576175376305</v>
      </c>
    </row>
    <row r="641" spans="1:6" ht="12.75" customHeight="1" x14ac:dyDescent="0.2">
      <c r="A641" s="53" t="s">
        <v>609</v>
      </c>
      <c r="B641" s="85" t="s">
        <v>1280</v>
      </c>
      <c r="C641" s="50" t="s">
        <v>1281</v>
      </c>
      <c r="D641" s="51">
        <f t="shared" ref="D641:E641" si="182">IF(D639&gt;=D640,D639-D640,0)</f>
        <v>225194.72000000032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45933.479999999981</v>
      </c>
      <c r="F642" s="52" t="str">
        <f t="shared" si="119"/>
        <v>-</v>
      </c>
    </row>
    <row r="643" spans="1:6" ht="24" x14ac:dyDescent="0.2">
      <c r="A643" s="60" t="s">
        <v>1284</v>
      </c>
      <c r="B643" s="85" t="s">
        <v>1285</v>
      </c>
      <c r="C643" s="61" t="s">
        <v>1284</v>
      </c>
      <c r="D643" s="51">
        <f t="shared" ref="D643:E643" si="184">IF(D416-D417+D637-D638&gt;=0,D416-D417+D637-D638,0)</f>
        <v>19964074.239999998</v>
      </c>
      <c r="E643" s="51">
        <f t="shared" si="184"/>
        <v>214870.69</v>
      </c>
      <c r="F643" s="52">
        <f t="shared" si="119"/>
        <v>1.0762867710113266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20189268.959999997</v>
      </c>
      <c r="E645" s="51">
        <f t="shared" si="186"/>
        <v>168937.21000000002</v>
      </c>
      <c r="F645" s="52">
        <f t="shared" si="119"/>
        <v>0.83676734573553402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51599.29</v>
      </c>
      <c r="E649" s="242">
        <v>253228.14</v>
      </c>
      <c r="F649" s="52">
        <f t="shared" ref="F649:F724" si="188">IF(D649&lt;&gt;0,IF(E649/D649&gt;=100,"&gt;&gt;100",E649/D649*100),"-")</f>
        <v>490.75896199346926</v>
      </c>
    </row>
    <row r="650" spans="1:6" ht="12.75" customHeight="1" x14ac:dyDescent="0.2">
      <c r="A650" s="53" t="s">
        <v>1297</v>
      </c>
      <c r="B650" s="85" t="s">
        <v>1298</v>
      </c>
      <c r="C650" s="50" t="s">
        <v>1297</v>
      </c>
      <c r="D650" s="242">
        <v>1475988.45</v>
      </c>
      <c r="E650" s="242">
        <v>1196421.3999999999</v>
      </c>
      <c r="F650" s="52">
        <f t="shared" si="188"/>
        <v>81.058994736713558</v>
      </c>
    </row>
    <row r="651" spans="1:6" ht="12.75" customHeight="1" x14ac:dyDescent="0.2">
      <c r="A651" s="53" t="s">
        <v>1299</v>
      </c>
      <c r="B651" s="85" t="s">
        <v>1300</v>
      </c>
      <c r="C651" s="50" t="s">
        <v>1299</v>
      </c>
      <c r="D651" s="242">
        <v>1121494.5900000001</v>
      </c>
      <c r="E651" s="242">
        <v>1176734.53</v>
      </c>
      <c r="F651" s="52">
        <f t="shared" si="188"/>
        <v>104.92556455399395</v>
      </c>
    </row>
    <row r="652" spans="1:6" ht="24" x14ac:dyDescent="0.2">
      <c r="A652" s="53">
        <v>11</v>
      </c>
      <c r="B652" s="85" t="s">
        <v>1301</v>
      </c>
      <c r="C652" s="50" t="s">
        <v>1302</v>
      </c>
      <c r="D652" s="51">
        <f t="shared" ref="D652:E652" si="189">+D649+D650-D651</f>
        <v>406093.14999999991</v>
      </c>
      <c r="E652" s="51">
        <f t="shared" si="189"/>
        <v>272915.01</v>
      </c>
      <c r="F652" s="52">
        <f t="shared" si="188"/>
        <v>67.205026728473527</v>
      </c>
    </row>
    <row r="653" spans="1:6" ht="24" x14ac:dyDescent="0.2">
      <c r="A653" s="53" t="s">
        <v>609</v>
      </c>
      <c r="B653" s="85" t="s">
        <v>1303</v>
      </c>
      <c r="C653" s="50" t="s">
        <v>1304</v>
      </c>
      <c r="D653" s="262">
        <v>20</v>
      </c>
      <c r="E653" s="262">
        <v>14</v>
      </c>
      <c r="F653" s="52">
        <f t="shared" si="188"/>
        <v>70</v>
      </c>
    </row>
    <row r="654" spans="1:6" ht="24" x14ac:dyDescent="0.2">
      <c r="A654" s="53" t="s">
        <v>609</v>
      </c>
      <c r="B654" s="85" t="s">
        <v>1305</v>
      </c>
      <c r="C654" s="50" t="s">
        <v>1306</v>
      </c>
      <c r="D654" s="262">
        <v>11</v>
      </c>
      <c r="E654" s="262">
        <v>12</v>
      </c>
      <c r="F654" s="52">
        <f t="shared" si="188"/>
        <v>109.09090909090908</v>
      </c>
    </row>
    <row r="655" spans="1:6" ht="12.75" customHeight="1" x14ac:dyDescent="0.2">
      <c r="A655" s="53" t="s">
        <v>609</v>
      </c>
      <c r="B655" s="85" t="s">
        <v>1307</v>
      </c>
      <c r="C655" s="50" t="s">
        <v>1308</v>
      </c>
      <c r="D655" s="262">
        <v>20</v>
      </c>
      <c r="E655" s="262">
        <v>14</v>
      </c>
      <c r="F655" s="52">
        <f t="shared" si="188"/>
        <v>70</v>
      </c>
    </row>
    <row r="656" spans="1:6" ht="12.75" customHeight="1" x14ac:dyDescent="0.2">
      <c r="A656" s="53" t="s">
        <v>609</v>
      </c>
      <c r="B656" s="85" t="s">
        <v>1309</v>
      </c>
      <c r="C656" s="50" t="s">
        <v>1310</v>
      </c>
      <c r="D656" s="262">
        <v>11</v>
      </c>
      <c r="E656" s="262">
        <v>12</v>
      </c>
      <c r="F656" s="52">
        <f t="shared" si="188"/>
        <v>109.09090909090908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246794.88</v>
      </c>
      <c r="E661" s="242">
        <v>283207.14</v>
      </c>
      <c r="F661" s="52">
        <f t="shared" si="188"/>
        <v>114.75405810687806</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44812</v>
      </c>
      <c r="F665" s="52" t="str">
        <f t="shared" si="188"/>
        <v>-</v>
      </c>
    </row>
    <row r="666" spans="1:6" ht="12.75" customHeight="1" x14ac:dyDescent="0.2">
      <c r="A666" s="53">
        <v>63322</v>
      </c>
      <c r="B666" s="85" t="s">
        <v>1330</v>
      </c>
      <c r="C666" s="50" t="s">
        <v>1331</v>
      </c>
      <c r="D666" s="242">
        <v>0</v>
      </c>
      <c r="E666" s="242">
        <v>7125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5171.8900000000003</v>
      </c>
      <c r="E669" s="242">
        <v>12222.82</v>
      </c>
      <c r="F669" s="52">
        <f t="shared" si="188"/>
        <v>236.33178586551531</v>
      </c>
    </row>
    <row r="670" spans="1:6" ht="12.75" customHeight="1" x14ac:dyDescent="0.2">
      <c r="A670" s="53">
        <v>63415</v>
      </c>
      <c r="B670" s="85" t="s">
        <v>1338</v>
      </c>
      <c r="C670" s="50" t="s">
        <v>1339</v>
      </c>
      <c r="D670" s="242">
        <v>0</v>
      </c>
      <c r="E670" s="242">
        <v>6400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44335.07</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42064.06</v>
      </c>
      <c r="E694" s="242">
        <v>86400</v>
      </c>
      <c r="F694" s="52">
        <f t="shared" si="188"/>
        <v>205.4010002838528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526305.75</v>
      </c>
      <c r="E698" s="242">
        <v>148120.5</v>
      </c>
      <c r="F698" s="52">
        <f t="shared" si="188"/>
        <v>28.143431835962275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19980.34</v>
      </c>
      <c r="E710" s="242">
        <v>25511.279999999999</v>
      </c>
      <c r="F710" s="52">
        <f t="shared" si="188"/>
        <v>127.68191131882641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1706.32</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2637.25</v>
      </c>
      <c r="E718" s="242">
        <v>2645.28</v>
      </c>
      <c r="F718" s="52">
        <f t="shared" si="188"/>
        <v>100.30448383733055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1309.96</v>
      </c>
      <c r="E720" s="242">
        <v>262.8</v>
      </c>
      <c r="F720" s="52">
        <f t="shared" si="188"/>
        <v>20.061681272710619</v>
      </c>
    </row>
    <row r="721" spans="1:6" ht="12.75" customHeight="1" x14ac:dyDescent="0.2">
      <c r="A721" s="53" t="s">
        <v>1422</v>
      </c>
      <c r="B721" s="85" t="s">
        <v>1423</v>
      </c>
      <c r="C721" s="50" t="s">
        <v>1422</v>
      </c>
      <c r="D721" s="242">
        <v>511.45</v>
      </c>
      <c r="E721" s="242">
        <v>0</v>
      </c>
      <c r="F721" s="52">
        <f t="shared" si="188"/>
        <v>0</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945.53</v>
      </c>
      <c r="E725" s="242">
        <v>0</v>
      </c>
      <c r="F725" s="52">
        <f t="shared" ref="F725:F979" si="190">IF(D725&lt;&gt;0,IF(E725/D725&gt;=100,"&gt;&gt;100",E725/D725*100),"-")</f>
        <v>0</v>
      </c>
    </row>
    <row r="726" spans="1:6" ht="12.75" customHeight="1" x14ac:dyDescent="0.2">
      <c r="A726" s="53" t="s">
        <v>1432</v>
      </c>
      <c r="B726" s="85" t="s">
        <v>1433</v>
      </c>
      <c r="C726" s="50" t="s">
        <v>1432</v>
      </c>
      <c r="D726" s="242">
        <v>300.55</v>
      </c>
      <c r="E726" s="242">
        <v>300.55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6449.77</v>
      </c>
      <c r="E742" s="242">
        <v>9931.42</v>
      </c>
      <c r="F742" s="52">
        <f t="shared" si="190"/>
        <v>153.9809946711278</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500</v>
      </c>
      <c r="E816" s="242">
        <v>561.48</v>
      </c>
      <c r="F816" s="52">
        <f t="shared" si="190"/>
        <v>112.29599999999999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7301.44</v>
      </c>
      <c r="E819" s="242">
        <v>8100</v>
      </c>
      <c r="F819" s="52">
        <f t="shared" si="190"/>
        <v>110.9370206425034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796.32</v>
      </c>
      <c r="E821" s="242">
        <v>5400</v>
      </c>
      <c r="F821" s="52">
        <f t="shared" si="190"/>
        <v>678.11934900542485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810</v>
      </c>
      <c r="E828" s="242">
        <v>1776.79</v>
      </c>
      <c r="F828" s="52">
        <f t="shared" si="190"/>
        <v>219.35679012345676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10399.76</v>
      </c>
      <c r="E830" s="242">
        <v>2699.11</v>
      </c>
      <c r="F830" s="52">
        <f t="shared" si="190"/>
        <v>25.953579697993028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44517.48</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19630.36</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502424.64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1255168.78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783528.87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166586.54999999999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192606.86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10879.14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15988.27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174767.38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222700.67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471639.91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1267347.8600000001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750151.75000000012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151434.79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188459.64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11180.04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15988.27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349345.65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33743.360000000001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458482.59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58713.52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58713.52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490245.55999999982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129.22999999999999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129.22999999999999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129.22999999999999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129.22999999999999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490116.33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88309.79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13868.51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387938.03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37164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2023-12-21T13:12:35Z</cp:lastPrinted>
  <dcterms:created xsi:type="dcterms:W3CDTF">2022-04-01T05:14:30Z</dcterms:created>
  <dcterms:modified xsi:type="dcterms:W3CDTF">2024-07-12T08:55:59Z</dcterms:modified>
</cp:coreProperties>
</file>